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25" windowHeight="11205" activeTab="0"/>
  </bookViews>
  <sheets>
    <sheet name="Breakdown of figures" sheetId="1" r:id="rId1"/>
  </sheets>
  <definedNames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<sst xmlns="http://schemas.openxmlformats.org/spreadsheetml/2006/main" count="237" uniqueCount="39">
  <si>
    <t>2007/08</t>
  </si>
  <si>
    <t>2008/09</t>
  </si>
  <si>
    <t>-</t>
  </si>
  <si>
    <t xml:space="preserve">- </t>
  </si>
  <si>
    <t>Applicants</t>
  </si>
  <si>
    <t>Male</t>
  </si>
  <si>
    <t>Female</t>
  </si>
  <si>
    <t>White/unknown</t>
  </si>
  <si>
    <t>Ethnic minority</t>
  </si>
  <si>
    <t>Employed barrister</t>
  </si>
  <si>
    <t>Solicitor</t>
  </si>
  <si>
    <t>Awards</t>
  </si>
  <si>
    <t>Total</t>
  </si>
  <si>
    <t>Total applicants</t>
  </si>
  <si>
    <t>2009/10</t>
  </si>
  <si>
    <r>
      <t>Total awards</t>
    </r>
    <r>
      <rPr>
        <sz val="9"/>
        <rFont val="Arial"/>
        <family val="2"/>
      </rPr>
      <t xml:space="preserve"> </t>
    </r>
  </si>
  <si>
    <t>2010/11</t>
  </si>
  <si>
    <t>Percentage breakdowns of applicants and awards by category</t>
  </si>
  <si>
    <t>2011/12</t>
  </si>
  <si>
    <t>Barrister (self-employed)</t>
  </si>
  <si>
    <t>2012/13</t>
  </si>
  <si>
    <t>2013/14</t>
  </si>
  <si>
    <t>2014/15</t>
  </si>
  <si>
    <t>Percentage of applicants in each category who were successful</t>
  </si>
  <si>
    <t>2015/16</t>
  </si>
  <si>
    <t>2016/17</t>
  </si>
  <si>
    <t>In 2014-15 one applicant is not included in the above as they withdrew from the competition prior to interview</t>
  </si>
  <si>
    <t>In 2015-16 one applicant is not included in the above as they withdrew from the competition prior to interview</t>
  </si>
  <si>
    <t xml:space="preserve">In 2011-12 two applicants did not declare their gender and have been excluded from the male/female figures.  </t>
  </si>
  <si>
    <r>
      <t>2006 and later</t>
    </r>
    <r>
      <rPr>
        <sz val="9"/>
        <rFont val="Arial"/>
        <family val="2"/>
      </rPr>
      <t xml:space="preserve">: figures for male/female do not always match totals or sum to 100% because some applicants did not declare their gender. </t>
    </r>
  </si>
  <si>
    <t xml:space="preserve">In 2006 one applicant did not declare their gender and have been excluded from the male/female figures.  </t>
  </si>
  <si>
    <t xml:space="preserve">In 2012-13 two applicants did not declare their gender and have been excluded from the male/female figures.  </t>
  </si>
  <si>
    <t>Sexuality (LGB+)</t>
  </si>
  <si>
    <t xml:space="preserve">Barrister </t>
  </si>
  <si>
    <t>Barrister</t>
  </si>
  <si>
    <t>In 2021, two applicants are not included in the above as they withdrew from the competition prior to interview</t>
  </si>
  <si>
    <t xml:space="preserve">In 2022, one applicant is not included as they withdrew from the competition prior to interview. </t>
  </si>
  <si>
    <t xml:space="preserve">In 2023, one applicant is not included as they withdrew from the competition prior to interview. </t>
  </si>
  <si>
    <t xml:space="preserve">Appointments as King's Counsel in England and Wales since 1995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</si>
</sst>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809]dd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3" xfId="0" applyFont="1" applyBorder="1" applyAlignment="1">
      <alignment horizontal="center" wrapText="1"/>
    </xf>
    <xf numFmtId="169" fontId="4" fillId="0" borderId="23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169" fontId="4" fillId="0" borderId="23" xfId="0" applyNumberFormat="1" applyFont="1" applyFill="1" applyBorder="1" applyAlignment="1">
      <alignment horizontal="center" vertical="center"/>
    </xf>
    <xf numFmtId="169" fontId="4" fillId="0" borderId="24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30" xfId="0" applyFont="1" applyFill="1" applyBorder="1" applyAlignment="1">
      <alignment horizontal="center" wrapText="1"/>
    </xf>
    <xf numFmtId="168" fontId="4" fillId="0" borderId="23" xfId="59" applyNumberFormat="1" applyFont="1" applyFill="1" applyBorder="1" applyAlignment="1">
      <alignment horizontal="center" vertical="center"/>
    </xf>
    <xf numFmtId="168" fontId="4" fillId="0" borderId="30" xfId="59" applyNumberFormat="1" applyFont="1" applyFill="1" applyBorder="1" applyAlignment="1">
      <alignment horizontal="center" vertical="center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vertical="center"/>
    </xf>
    <xf numFmtId="168" fontId="4" fillId="0" borderId="33" xfId="0" applyNumberFormat="1" applyFont="1" applyFill="1" applyBorder="1" applyAlignment="1">
      <alignment horizontal="center" vertical="center"/>
    </xf>
    <xf numFmtId="168" fontId="4" fillId="0" borderId="34" xfId="0" applyNumberFormat="1" applyFont="1" applyBorder="1" applyAlignment="1">
      <alignment horizontal="center" vertical="center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168" fontId="4" fillId="0" borderId="35" xfId="0" applyNumberFormat="1" applyFont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center" wrapText="1"/>
    </xf>
    <xf numFmtId="168" fontId="4" fillId="0" borderId="36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center" wrapText="1"/>
    </xf>
    <xf numFmtId="168" fontId="4" fillId="0" borderId="33" xfId="0" applyNumberFormat="1" applyFont="1" applyFill="1" applyBorder="1" applyAlignment="1">
      <alignment horizontal="center" wrapText="1"/>
    </xf>
    <xf numFmtId="168" fontId="4" fillId="0" borderId="34" xfId="0" applyNumberFormat="1" applyFont="1" applyFill="1" applyBorder="1" applyAlignment="1">
      <alignment horizontal="center" wrapText="1"/>
    </xf>
    <xf numFmtId="168" fontId="4" fillId="0" borderId="32" xfId="0" applyNumberFormat="1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68" fontId="4" fillId="0" borderId="2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41" xfId="59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vertical="center"/>
    </xf>
    <xf numFmtId="168" fontId="4" fillId="0" borderId="44" xfId="0" applyNumberFormat="1" applyFont="1" applyFill="1" applyBorder="1" applyAlignment="1">
      <alignment horizontal="center" vertical="center"/>
    </xf>
    <xf numFmtId="168" fontId="5" fillId="0" borderId="41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wrapText="1"/>
    </xf>
    <xf numFmtId="168" fontId="4" fillId="0" borderId="44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68" fontId="45" fillId="33" borderId="41" xfId="59" applyNumberFormat="1" applyFont="1" applyFill="1" applyBorder="1" applyAlignment="1">
      <alignment horizontal="center" vertical="center"/>
    </xf>
    <xf numFmtId="168" fontId="45" fillId="33" borderId="42" xfId="0" applyNumberFormat="1" applyFont="1" applyFill="1" applyBorder="1" applyAlignment="1">
      <alignment horizontal="center" vertical="center" wrapText="1"/>
    </xf>
    <xf numFmtId="168" fontId="45" fillId="33" borderId="43" xfId="0" applyNumberFormat="1" applyFont="1" applyFill="1" applyBorder="1" applyAlignment="1">
      <alignment horizontal="center" vertical="center" wrapText="1"/>
    </xf>
    <xf numFmtId="168" fontId="45" fillId="33" borderId="44" xfId="0" applyNumberFormat="1" applyFont="1" applyFill="1" applyBorder="1" applyAlignment="1">
      <alignment horizontal="center" vertical="center" wrapText="1"/>
    </xf>
    <xf numFmtId="168" fontId="45" fillId="33" borderId="43" xfId="0" applyNumberFormat="1" applyFont="1" applyFill="1" applyBorder="1" applyAlignment="1">
      <alignment horizontal="center" wrapText="1"/>
    </xf>
    <xf numFmtId="168" fontId="45" fillId="33" borderId="42" xfId="0" applyNumberFormat="1" applyFont="1" applyFill="1" applyBorder="1" applyAlignment="1">
      <alignment horizontal="center" vertical="center"/>
    </xf>
    <xf numFmtId="168" fontId="45" fillId="33" borderId="44" xfId="0" applyNumberFormat="1" applyFont="1" applyFill="1" applyBorder="1" applyAlignment="1">
      <alignment horizontal="center" vertical="center"/>
    </xf>
    <xf numFmtId="168" fontId="45" fillId="33" borderId="42" xfId="0" applyNumberFormat="1" applyFont="1" applyFill="1" applyBorder="1" applyAlignment="1">
      <alignment horizontal="center" wrapText="1"/>
    </xf>
    <xf numFmtId="168" fontId="45" fillId="33" borderId="44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169" fontId="4" fillId="0" borderId="35" xfId="0" applyNumberFormat="1" applyFont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5" fillId="33" borderId="45" xfId="0" applyNumberFormat="1" applyFont="1" applyFill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5" fillId="33" borderId="47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9" fontId="4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9" fontId="4" fillId="0" borderId="50" xfId="0" applyNumberFormat="1" applyFont="1" applyBorder="1" applyAlignment="1">
      <alignment horizontal="center" vertical="center" wrapText="1"/>
    </xf>
    <xf numFmtId="169" fontId="4" fillId="0" borderId="51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wrapText="1"/>
    </xf>
    <xf numFmtId="169" fontId="4" fillId="0" borderId="49" xfId="0" applyNumberFormat="1" applyFont="1" applyBorder="1" applyAlignment="1">
      <alignment horizontal="center" vertical="center" wrapText="1"/>
    </xf>
    <xf numFmtId="169" fontId="4" fillId="0" borderId="50" xfId="0" applyNumberFormat="1" applyFont="1" applyFill="1" applyBorder="1" applyAlignment="1">
      <alignment horizontal="center" vertical="center" wrapText="1"/>
    </xf>
    <xf numFmtId="169" fontId="4" fillId="0" borderId="5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69" fontId="4" fillId="0" borderId="54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vertical="center" wrapText="1"/>
    </xf>
    <xf numFmtId="168" fontId="4" fillId="0" borderId="53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55" xfId="0" applyNumberFormat="1" applyFont="1" applyBorder="1" applyAlignment="1">
      <alignment horizontal="center" vertical="center" wrapText="1"/>
    </xf>
    <xf numFmtId="169" fontId="4" fillId="0" borderId="56" xfId="0" applyNumberFormat="1" applyFont="1" applyBorder="1" applyAlignment="1">
      <alignment horizontal="center" vertical="center" wrapText="1"/>
    </xf>
    <xf numFmtId="169" fontId="4" fillId="0" borderId="56" xfId="0" applyNumberFormat="1" applyFont="1" applyFill="1" applyBorder="1" applyAlignment="1">
      <alignment horizontal="center" vertical="center" wrapText="1"/>
    </xf>
    <xf numFmtId="168" fontId="4" fillId="0" borderId="56" xfId="0" applyNumberFormat="1" applyFont="1" applyFill="1" applyBorder="1" applyAlignment="1">
      <alignment horizontal="center" vertical="center" wrapText="1"/>
    </xf>
    <xf numFmtId="168" fontId="4" fillId="0" borderId="53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vertical="center" wrapText="1"/>
    </xf>
    <xf numFmtId="168" fontId="45" fillId="33" borderId="17" xfId="0" applyNumberFormat="1" applyFont="1" applyFill="1" applyBorder="1" applyAlignment="1">
      <alignment horizontal="center" vertical="center" wrapText="1"/>
    </xf>
    <xf numFmtId="169" fontId="4" fillId="0" borderId="57" xfId="0" applyNumberFormat="1" applyFont="1" applyBorder="1" applyAlignment="1">
      <alignment horizontal="center" vertical="center" wrapText="1"/>
    </xf>
    <xf numFmtId="169" fontId="4" fillId="0" borderId="58" xfId="0" applyNumberFormat="1" applyFont="1" applyBorder="1" applyAlignment="1">
      <alignment horizontal="center" vertical="center" wrapText="1"/>
    </xf>
    <xf numFmtId="169" fontId="4" fillId="0" borderId="58" xfId="0" applyNumberFormat="1" applyFont="1" applyFill="1" applyBorder="1" applyAlignment="1">
      <alignment horizontal="center" vertical="center" wrapText="1"/>
    </xf>
    <xf numFmtId="168" fontId="4" fillId="0" borderId="58" xfId="0" applyNumberFormat="1" applyFont="1" applyFill="1" applyBorder="1" applyAlignment="1">
      <alignment horizontal="center" vertical="center" wrapText="1"/>
    </xf>
    <xf numFmtId="168" fontId="4" fillId="0" borderId="59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8" fontId="4" fillId="0" borderId="55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5" fillId="33" borderId="29" xfId="0" applyNumberFormat="1" applyFont="1" applyFill="1" applyBorder="1" applyAlignment="1">
      <alignment horizontal="center" wrapText="1"/>
    </xf>
    <xf numFmtId="168" fontId="4" fillId="0" borderId="19" xfId="0" applyNumberFormat="1" applyFont="1" applyFill="1" applyBorder="1" applyAlignment="1">
      <alignment horizontal="center" wrapText="1"/>
    </xf>
    <xf numFmtId="168" fontId="4" fillId="0" borderId="60" xfId="0" applyNumberFormat="1" applyFont="1" applyFill="1" applyBorder="1" applyAlignment="1">
      <alignment horizontal="center" wrapText="1"/>
    </xf>
    <xf numFmtId="168" fontId="4" fillId="0" borderId="17" xfId="0" applyNumberFormat="1" applyFont="1" applyFill="1" applyBorder="1" applyAlignment="1">
      <alignment horizontal="center" wrapText="1"/>
    </xf>
    <xf numFmtId="168" fontId="45" fillId="33" borderId="17" xfId="0" applyNumberFormat="1" applyFont="1" applyFill="1" applyBorder="1" applyAlignment="1">
      <alignment horizontal="center" wrapText="1"/>
    </xf>
    <xf numFmtId="169" fontId="45" fillId="33" borderId="1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4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 wrapText="1"/>
    </xf>
    <xf numFmtId="0" fontId="5" fillId="34" borderId="0" xfId="0" applyFont="1" applyFill="1" applyAlignment="1">
      <alignment wrapText="1"/>
    </xf>
    <xf numFmtId="0" fontId="5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46" fillId="0" borderId="66" xfId="0" applyFont="1" applyFill="1" applyBorder="1" applyAlignment="1">
      <alignment horizontal="center"/>
    </xf>
    <xf numFmtId="0" fontId="46" fillId="0" borderId="67" xfId="0" applyFont="1" applyFill="1" applyBorder="1" applyAlignment="1">
      <alignment horizontal="center"/>
    </xf>
    <xf numFmtId="0" fontId="46" fillId="0" borderId="68" xfId="0" applyFont="1" applyFill="1" applyBorder="1" applyAlignment="1">
      <alignment horizontal="center"/>
    </xf>
    <xf numFmtId="0" fontId="46" fillId="0" borderId="69" xfId="0" applyFont="1" applyFill="1" applyBorder="1" applyAlignment="1">
      <alignment horizontal="center"/>
    </xf>
    <xf numFmtId="0" fontId="46" fillId="0" borderId="70" xfId="0" applyFont="1" applyFill="1" applyBorder="1" applyAlignment="1">
      <alignment horizontal="center"/>
    </xf>
    <xf numFmtId="0" fontId="46" fillId="0" borderId="71" xfId="0" applyFont="1" applyFill="1" applyBorder="1" applyAlignment="1">
      <alignment horizontal="center"/>
    </xf>
    <xf numFmtId="0" fontId="46" fillId="0" borderId="53" xfId="0" applyFont="1" applyFill="1" applyBorder="1" applyAlignment="1">
      <alignment horizontal="center"/>
    </xf>
    <xf numFmtId="0" fontId="46" fillId="0" borderId="72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41" xfId="0" applyFont="1" applyFill="1" applyBorder="1" applyAlignment="1">
      <alignment horizontal="center" wrapText="1"/>
    </xf>
    <xf numFmtId="168" fontId="46" fillId="0" borderId="41" xfId="59" applyNumberFormat="1" applyFont="1" applyFill="1" applyBorder="1" applyAlignment="1">
      <alignment horizontal="center" vertical="center"/>
    </xf>
    <xf numFmtId="168" fontId="46" fillId="0" borderId="10" xfId="0" applyNumberFormat="1" applyFont="1" applyFill="1" applyBorder="1" applyAlignment="1">
      <alignment horizontal="center" vertical="center" wrapText="1"/>
    </xf>
    <xf numFmtId="168" fontId="46" fillId="0" borderId="17" xfId="0" applyNumberFormat="1" applyFont="1" applyFill="1" applyBorder="1" applyAlignment="1">
      <alignment horizontal="center" vertical="center" wrapText="1"/>
    </xf>
    <xf numFmtId="168" fontId="46" fillId="0" borderId="11" xfId="0" applyNumberFormat="1" applyFont="1" applyFill="1" applyBorder="1" applyAlignment="1">
      <alignment horizontal="center" vertical="center" wrapText="1"/>
    </xf>
    <xf numFmtId="169" fontId="46" fillId="0" borderId="14" xfId="0" applyNumberFormat="1" applyFont="1" applyFill="1" applyBorder="1" applyAlignment="1">
      <alignment horizontal="center" vertical="center" wrapText="1"/>
    </xf>
    <xf numFmtId="168" fontId="46" fillId="0" borderId="47" xfId="0" applyNumberFormat="1" applyFont="1" applyFill="1" applyBorder="1" applyAlignment="1">
      <alignment horizontal="center" vertical="center" wrapText="1"/>
    </xf>
    <xf numFmtId="168" fontId="46" fillId="0" borderId="43" xfId="0" applyNumberFormat="1" applyFont="1" applyFill="1" applyBorder="1" applyAlignment="1">
      <alignment horizontal="center" wrapText="1"/>
    </xf>
    <xf numFmtId="168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168" fontId="46" fillId="0" borderId="42" xfId="0" applyNumberFormat="1" applyFont="1" applyFill="1" applyBorder="1" applyAlignment="1">
      <alignment horizontal="center" vertical="center"/>
    </xf>
    <xf numFmtId="168" fontId="46" fillId="0" borderId="44" xfId="0" applyNumberFormat="1" applyFont="1" applyFill="1" applyBorder="1" applyAlignment="1">
      <alignment horizontal="center" vertical="center"/>
    </xf>
    <xf numFmtId="168" fontId="46" fillId="0" borderId="42" xfId="0" applyNumberFormat="1" applyFont="1" applyFill="1" applyBorder="1" applyAlignment="1">
      <alignment horizontal="center" vertical="center" wrapText="1"/>
    </xf>
    <xf numFmtId="168" fontId="46" fillId="0" borderId="45" xfId="0" applyNumberFormat="1" applyFont="1" applyFill="1" applyBorder="1" applyAlignment="1">
      <alignment horizontal="center" vertical="center" wrapText="1"/>
    </xf>
    <xf numFmtId="168" fontId="46" fillId="0" borderId="14" xfId="0" applyNumberFormat="1" applyFont="1" applyFill="1" applyBorder="1" applyAlignment="1">
      <alignment horizontal="center" vertical="center" wrapText="1"/>
    </xf>
    <xf numFmtId="168" fontId="46" fillId="0" borderId="43" xfId="0" applyNumberFormat="1" applyFont="1" applyFill="1" applyBorder="1" applyAlignment="1">
      <alignment horizontal="center" vertical="center" wrapText="1"/>
    </xf>
    <xf numFmtId="168" fontId="46" fillId="0" borderId="41" xfId="0" applyNumberFormat="1" applyFont="1" applyFill="1" applyBorder="1" applyAlignment="1">
      <alignment horizontal="center" wrapText="1"/>
    </xf>
    <xf numFmtId="168" fontId="46" fillId="0" borderId="42" xfId="0" applyNumberFormat="1" applyFont="1" applyFill="1" applyBorder="1" applyAlignment="1">
      <alignment horizontal="center" wrapText="1"/>
    </xf>
    <xf numFmtId="168" fontId="46" fillId="0" borderId="44" xfId="0" applyNumberFormat="1" applyFont="1" applyFill="1" applyBorder="1" applyAlignment="1">
      <alignment horizontal="center" wrapText="1"/>
    </xf>
    <xf numFmtId="168" fontId="46" fillId="0" borderId="17" xfId="0" applyNumberFormat="1" applyFont="1" applyFill="1" applyBorder="1" applyAlignment="1">
      <alignment horizontal="center" wrapText="1"/>
    </xf>
    <xf numFmtId="168" fontId="46" fillId="0" borderId="29" xfId="0" applyNumberFormat="1" applyFont="1" applyFill="1" applyBorder="1" applyAlignment="1">
      <alignment horizontal="center" wrapText="1"/>
    </xf>
    <xf numFmtId="0" fontId="47" fillId="0" borderId="73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 wrapText="1"/>
    </xf>
    <xf numFmtId="0" fontId="45" fillId="33" borderId="74" xfId="0" applyFont="1" applyFill="1" applyBorder="1" applyAlignment="1">
      <alignment horizontal="center"/>
    </xf>
    <xf numFmtId="0" fontId="45" fillId="33" borderId="75" xfId="0" applyFont="1" applyFill="1" applyBorder="1" applyAlignment="1">
      <alignment horizontal="center"/>
    </xf>
    <xf numFmtId="0" fontId="45" fillId="33" borderId="76" xfId="0" applyFont="1" applyFill="1" applyBorder="1" applyAlignment="1">
      <alignment horizontal="center"/>
    </xf>
    <xf numFmtId="0" fontId="45" fillId="33" borderId="77" xfId="0" applyFont="1" applyFill="1" applyBorder="1" applyAlignment="1">
      <alignment horizontal="center"/>
    </xf>
    <xf numFmtId="0" fontId="45" fillId="33" borderId="78" xfId="0" applyFont="1" applyFill="1" applyBorder="1" applyAlignment="1">
      <alignment horizontal="center"/>
    </xf>
    <xf numFmtId="0" fontId="45" fillId="33" borderId="7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41" xfId="0" applyFont="1" applyFill="1" applyBorder="1" applyAlignment="1">
      <alignment horizontal="center" wrapText="1"/>
    </xf>
    <xf numFmtId="168" fontId="4" fillId="34" borderId="41" xfId="59" applyNumberFormat="1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 wrapText="1"/>
    </xf>
    <xf numFmtId="168" fontId="4" fillId="34" borderId="17" xfId="0" applyNumberFormat="1" applyFont="1" applyFill="1" applyBorder="1" applyAlignment="1">
      <alignment horizontal="center" vertical="center" wrapText="1"/>
    </xf>
    <xf numFmtId="168" fontId="4" fillId="34" borderId="11" xfId="0" applyNumberFormat="1" applyFont="1" applyFill="1" applyBorder="1" applyAlignment="1">
      <alignment horizontal="center" vertical="center" wrapText="1"/>
    </xf>
    <xf numFmtId="169" fontId="4" fillId="34" borderId="14" xfId="0" applyNumberFormat="1" applyFont="1" applyFill="1" applyBorder="1" applyAlignment="1">
      <alignment horizontal="center" vertical="center" wrapText="1"/>
    </xf>
    <xf numFmtId="168" fontId="4" fillId="34" borderId="47" xfId="0" applyNumberFormat="1" applyFont="1" applyFill="1" applyBorder="1" applyAlignment="1">
      <alignment horizontal="center" vertical="center" wrapText="1"/>
    </xf>
    <xf numFmtId="168" fontId="4" fillId="34" borderId="43" xfId="0" applyNumberFormat="1" applyFont="1" applyFill="1" applyBorder="1" applyAlignment="1">
      <alignment horizontal="center" wrapText="1"/>
    </xf>
    <xf numFmtId="168" fontId="4" fillId="34" borderId="44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68" fontId="4" fillId="34" borderId="42" xfId="0" applyNumberFormat="1" applyFont="1" applyFill="1" applyBorder="1" applyAlignment="1">
      <alignment horizontal="center" vertical="center"/>
    </xf>
    <xf numFmtId="168" fontId="4" fillId="34" borderId="44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 wrapText="1"/>
    </xf>
    <xf numFmtId="168" fontId="4" fillId="34" borderId="45" xfId="0" applyNumberFormat="1" applyFont="1" applyFill="1" applyBorder="1" applyAlignment="1">
      <alignment horizontal="center" vertical="center" wrapText="1"/>
    </xf>
    <xf numFmtId="168" fontId="4" fillId="34" borderId="14" xfId="0" applyNumberFormat="1" applyFont="1" applyFill="1" applyBorder="1" applyAlignment="1">
      <alignment horizontal="center" vertical="center" wrapText="1"/>
    </xf>
    <xf numFmtId="168" fontId="4" fillId="34" borderId="43" xfId="0" applyNumberFormat="1" applyFont="1" applyFill="1" applyBorder="1" applyAlignment="1">
      <alignment horizontal="center" vertical="center" wrapText="1"/>
    </xf>
    <xf numFmtId="168" fontId="4" fillId="34" borderId="41" xfId="0" applyNumberFormat="1" applyFont="1" applyFill="1" applyBorder="1" applyAlignment="1">
      <alignment horizontal="center" wrapText="1"/>
    </xf>
    <xf numFmtId="168" fontId="4" fillId="34" borderId="42" xfId="0" applyNumberFormat="1" applyFont="1" applyFill="1" applyBorder="1" applyAlignment="1">
      <alignment horizontal="center" wrapText="1"/>
    </xf>
    <xf numFmtId="168" fontId="4" fillId="34" borderId="44" xfId="0" applyNumberFormat="1" applyFont="1" applyFill="1" applyBorder="1" applyAlignment="1">
      <alignment horizontal="center" wrapText="1"/>
    </xf>
    <xf numFmtId="168" fontId="4" fillId="34" borderId="17" xfId="0" applyNumberFormat="1" applyFont="1" applyFill="1" applyBorder="1" applyAlignment="1">
      <alignment horizontal="center" wrapText="1"/>
    </xf>
    <xf numFmtId="168" fontId="4" fillId="34" borderId="29" xfId="0" applyNumberFormat="1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168" fontId="5" fillId="0" borderId="41" xfId="59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8" fontId="5" fillId="0" borderId="47" xfId="0" applyNumberFormat="1" applyFont="1" applyFill="1" applyBorder="1" applyAlignment="1">
      <alignment horizontal="center" vertical="center" wrapText="1"/>
    </xf>
    <xf numFmtId="168" fontId="5" fillId="0" borderId="43" xfId="0" applyNumberFormat="1" applyFont="1" applyFill="1" applyBorder="1" applyAlignment="1">
      <alignment horizontal="center" wrapText="1"/>
    </xf>
    <xf numFmtId="168" fontId="5" fillId="0" borderId="44" xfId="0" applyNumberFormat="1" applyFont="1" applyFill="1" applyBorder="1" applyAlignment="1">
      <alignment horizontal="center" vertical="center" wrapText="1"/>
    </xf>
    <xf numFmtId="168" fontId="5" fillId="0" borderId="42" xfId="0" applyNumberFormat="1" applyFont="1" applyFill="1" applyBorder="1" applyAlignment="1">
      <alignment horizontal="center" vertical="center"/>
    </xf>
    <xf numFmtId="168" fontId="5" fillId="0" borderId="44" xfId="0" applyNumberFormat="1" applyFont="1" applyFill="1" applyBorder="1" applyAlignment="1">
      <alignment horizontal="center" vertical="center"/>
    </xf>
    <xf numFmtId="168" fontId="5" fillId="0" borderId="42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43" xfId="0" applyNumberFormat="1" applyFont="1" applyFill="1" applyBorder="1" applyAlignment="1">
      <alignment horizontal="center" vertical="center" wrapText="1"/>
    </xf>
    <xf numFmtId="168" fontId="5" fillId="0" borderId="42" xfId="0" applyNumberFormat="1" applyFont="1" applyFill="1" applyBorder="1" applyAlignment="1">
      <alignment horizontal="center" wrapText="1"/>
    </xf>
    <xf numFmtId="168" fontId="5" fillId="0" borderId="44" xfId="0" applyNumberFormat="1" applyFont="1" applyFill="1" applyBorder="1" applyAlignment="1">
      <alignment horizontal="center" wrapText="1"/>
    </xf>
    <xf numFmtId="168" fontId="5" fillId="0" borderId="17" xfId="0" applyNumberFormat="1" applyFont="1" applyFill="1" applyBorder="1" applyAlignment="1">
      <alignment horizontal="center" wrapText="1"/>
    </xf>
    <xf numFmtId="168" fontId="5" fillId="0" borderId="29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="110" zoomScaleNormal="110" workbookViewId="0" topLeftCell="A46">
      <selection activeCell="B62" sqref="B62:R71"/>
    </sheetView>
  </sheetViews>
  <sheetFormatPr defaultColWidth="9.140625" defaultRowHeight="12.75"/>
  <cols>
    <col min="1" max="1" width="16.421875" style="63" customWidth="1"/>
    <col min="2" max="11" width="7.7109375" style="58" customWidth="1"/>
    <col min="12" max="12" width="7.7109375" style="59" customWidth="1"/>
    <col min="13" max="13" width="7.7109375" style="58" customWidth="1"/>
    <col min="14" max="14" width="7.7109375" style="60" customWidth="1"/>
    <col min="15" max="17" width="7.7109375" style="58" customWidth="1"/>
    <col min="18" max="21" width="7.7109375" style="26" customWidth="1"/>
    <col min="22" max="22" width="7.57421875" style="58" customWidth="1"/>
    <col min="23" max="23" width="9.140625" style="223" customWidth="1"/>
    <col min="24" max="24" width="9.140625" style="146" customWidth="1"/>
    <col min="25" max="25" width="9.140625" style="58" customWidth="1"/>
    <col min="26" max="16384" width="9.140625" style="58" customWidth="1"/>
  </cols>
  <sheetData>
    <row r="1" spans="15:21" ht="12">
      <c r="O1" s="61"/>
      <c r="P1" s="61"/>
      <c r="Q1" s="61"/>
      <c r="R1" s="62"/>
      <c r="S1" s="62"/>
      <c r="T1" s="62"/>
      <c r="U1" s="62"/>
    </row>
    <row r="2" spans="1:15" ht="12.75" thickBot="1">
      <c r="A2" s="64"/>
      <c r="B2" s="345" t="s">
        <v>38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61"/>
    </row>
    <row r="3" spans="1:28" ht="12.75" thickBot="1">
      <c r="A3" s="65"/>
      <c r="B3" s="19">
        <v>1995</v>
      </c>
      <c r="C3" s="77">
        <v>1996</v>
      </c>
      <c r="D3" s="77">
        <v>1997</v>
      </c>
      <c r="E3" s="77">
        <v>1998</v>
      </c>
      <c r="F3" s="77">
        <v>1999</v>
      </c>
      <c r="G3" s="77">
        <v>2000</v>
      </c>
      <c r="H3" s="77">
        <v>2001</v>
      </c>
      <c r="I3" s="77">
        <v>2002</v>
      </c>
      <c r="J3" s="77">
        <v>2003</v>
      </c>
      <c r="K3" s="77">
        <v>2006</v>
      </c>
      <c r="L3" s="78" t="s">
        <v>0</v>
      </c>
      <c r="M3" s="77" t="s">
        <v>1</v>
      </c>
      <c r="N3" s="77" t="s">
        <v>14</v>
      </c>
      <c r="O3" s="77" t="s">
        <v>16</v>
      </c>
      <c r="P3" s="77" t="s">
        <v>18</v>
      </c>
      <c r="Q3" s="78" t="s">
        <v>20</v>
      </c>
      <c r="R3" s="108" t="s">
        <v>21</v>
      </c>
      <c r="S3" s="108" t="s">
        <v>22</v>
      </c>
      <c r="T3" s="109" t="s">
        <v>24</v>
      </c>
      <c r="U3" s="128" t="s">
        <v>25</v>
      </c>
      <c r="V3" s="128">
        <v>2017</v>
      </c>
      <c r="W3" s="224">
        <v>2018</v>
      </c>
      <c r="X3" s="277">
        <v>2019</v>
      </c>
      <c r="Y3" s="316">
        <v>2020</v>
      </c>
      <c r="Z3" s="316">
        <v>2021</v>
      </c>
      <c r="AA3" s="316">
        <v>2022</v>
      </c>
      <c r="AB3" s="315">
        <v>2023</v>
      </c>
    </row>
    <row r="4" spans="1:28" ht="12">
      <c r="A4" s="3" t="s">
        <v>13</v>
      </c>
      <c r="B4" s="22">
        <v>492</v>
      </c>
      <c r="C4" s="110">
        <v>488</v>
      </c>
      <c r="D4" s="110">
        <v>500</v>
      </c>
      <c r="E4" s="110">
        <v>511</v>
      </c>
      <c r="F4" s="110">
        <v>553</v>
      </c>
      <c r="G4" s="110">
        <v>506</v>
      </c>
      <c r="H4" s="110">
        <v>456</v>
      </c>
      <c r="I4" s="110">
        <v>429</v>
      </c>
      <c r="J4" s="110">
        <v>394</v>
      </c>
      <c r="K4" s="110">
        <v>443</v>
      </c>
      <c r="L4" s="111">
        <v>333</v>
      </c>
      <c r="M4" s="110">
        <v>247</v>
      </c>
      <c r="N4" s="110">
        <v>275</v>
      </c>
      <c r="O4" s="40">
        <v>251</v>
      </c>
      <c r="P4" s="40">
        <v>214</v>
      </c>
      <c r="Q4" s="41">
        <v>183</v>
      </c>
      <c r="R4" s="112">
        <v>225</v>
      </c>
      <c r="S4" s="112">
        <v>223</v>
      </c>
      <c r="T4" s="113">
        <v>237</v>
      </c>
      <c r="U4" s="129">
        <v>254</v>
      </c>
      <c r="V4" s="134">
        <v>272</v>
      </c>
      <c r="W4" s="225">
        <v>240</v>
      </c>
      <c r="X4" s="278">
        <v>258</v>
      </c>
      <c r="Y4" s="317">
        <v>281</v>
      </c>
      <c r="Z4" s="317">
        <v>274</v>
      </c>
      <c r="AA4" s="317">
        <v>279</v>
      </c>
      <c r="AB4" s="280">
        <v>283</v>
      </c>
    </row>
    <row r="5" spans="1:28" ht="12.75" thickBot="1">
      <c r="A5" s="235" t="s">
        <v>15</v>
      </c>
      <c r="B5" s="21">
        <v>71</v>
      </c>
      <c r="C5" s="114">
        <v>66</v>
      </c>
      <c r="D5" s="114">
        <v>68</v>
      </c>
      <c r="E5" s="114">
        <v>60</v>
      </c>
      <c r="F5" s="114">
        <v>69</v>
      </c>
      <c r="G5" s="114">
        <v>78</v>
      </c>
      <c r="H5" s="114">
        <v>77</v>
      </c>
      <c r="I5" s="114">
        <v>113</v>
      </c>
      <c r="J5" s="114">
        <v>121</v>
      </c>
      <c r="K5" s="114">
        <v>175</v>
      </c>
      <c r="L5" s="115">
        <v>98</v>
      </c>
      <c r="M5" s="116">
        <v>104</v>
      </c>
      <c r="N5" s="116">
        <v>129</v>
      </c>
      <c r="O5" s="42">
        <v>120</v>
      </c>
      <c r="P5" s="42">
        <v>88</v>
      </c>
      <c r="Q5" s="43">
        <v>84</v>
      </c>
      <c r="R5" s="212">
        <v>100</v>
      </c>
      <c r="S5" s="212">
        <v>93</v>
      </c>
      <c r="T5" s="213">
        <v>107</v>
      </c>
      <c r="U5" s="214">
        <v>113</v>
      </c>
      <c r="V5" s="215">
        <v>119</v>
      </c>
      <c r="W5" s="286">
        <v>108</v>
      </c>
      <c r="X5" s="248">
        <v>114</v>
      </c>
      <c r="Y5" s="318">
        <v>116</v>
      </c>
      <c r="Z5" s="318">
        <v>101</v>
      </c>
      <c r="AA5" s="318">
        <v>95</v>
      </c>
      <c r="AB5" s="281">
        <v>95</v>
      </c>
    </row>
    <row r="6" spans="1:28" ht="12">
      <c r="A6" s="9" t="s">
        <v>5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229"/>
      <c r="P6" s="230"/>
      <c r="Q6" s="230"/>
      <c r="R6" s="231"/>
      <c r="S6" s="231"/>
      <c r="T6" s="232"/>
      <c r="U6" s="233"/>
      <c r="V6" s="234"/>
      <c r="W6" s="287"/>
      <c r="X6" s="249"/>
      <c r="Y6" s="319"/>
      <c r="Z6" s="319"/>
      <c r="AA6" s="319"/>
      <c r="AB6" s="282"/>
    </row>
    <row r="7" spans="1:28" ht="12">
      <c r="A7" s="5" t="s">
        <v>4</v>
      </c>
      <c r="B7" s="122">
        <v>450</v>
      </c>
      <c r="C7" s="123">
        <v>448</v>
      </c>
      <c r="D7" s="123">
        <v>459</v>
      </c>
      <c r="E7" s="123">
        <v>465</v>
      </c>
      <c r="F7" s="123">
        <v>504</v>
      </c>
      <c r="G7" s="123">
        <v>453</v>
      </c>
      <c r="H7" s="123">
        <v>405</v>
      </c>
      <c r="I7" s="123">
        <v>385</v>
      </c>
      <c r="J7" s="123">
        <v>355</v>
      </c>
      <c r="K7" s="123">
        <v>374</v>
      </c>
      <c r="L7" s="123">
        <v>276</v>
      </c>
      <c r="M7" s="126">
        <v>215</v>
      </c>
      <c r="N7" s="126">
        <v>226</v>
      </c>
      <c r="O7" s="44">
        <v>210</v>
      </c>
      <c r="P7" s="44">
        <v>172</v>
      </c>
      <c r="Q7" s="44">
        <v>155</v>
      </c>
      <c r="R7" s="117">
        <v>183</v>
      </c>
      <c r="S7" s="117">
        <v>180</v>
      </c>
      <c r="T7" s="118">
        <v>189</v>
      </c>
      <c r="U7" s="130">
        <v>198</v>
      </c>
      <c r="V7" s="135">
        <v>222</v>
      </c>
      <c r="W7" s="288">
        <v>186</v>
      </c>
      <c r="X7" s="250">
        <v>206</v>
      </c>
      <c r="Y7" s="320">
        <v>209</v>
      </c>
      <c r="Z7" s="320">
        <v>202</v>
      </c>
      <c r="AA7" s="320">
        <v>202</v>
      </c>
      <c r="AB7" s="283">
        <v>204</v>
      </c>
    </row>
    <row r="8" spans="1:28" ht="12.75" thickBot="1">
      <c r="A8" s="6" t="s">
        <v>11</v>
      </c>
      <c r="B8" s="125">
        <v>63</v>
      </c>
      <c r="C8" s="94">
        <v>62</v>
      </c>
      <c r="D8" s="94">
        <v>63</v>
      </c>
      <c r="E8" s="94">
        <v>50</v>
      </c>
      <c r="F8" s="94">
        <v>60</v>
      </c>
      <c r="G8" s="94">
        <v>68</v>
      </c>
      <c r="H8" s="94">
        <v>67</v>
      </c>
      <c r="I8" s="94">
        <v>101</v>
      </c>
      <c r="J8" s="94">
        <v>112</v>
      </c>
      <c r="K8" s="94">
        <v>141</v>
      </c>
      <c r="L8" s="94">
        <v>78</v>
      </c>
      <c r="M8" s="236">
        <v>87</v>
      </c>
      <c r="N8" s="236">
        <v>108</v>
      </c>
      <c r="O8" s="237">
        <v>93</v>
      </c>
      <c r="P8" s="237">
        <v>65</v>
      </c>
      <c r="Q8" s="237">
        <v>70</v>
      </c>
      <c r="R8" s="238">
        <v>82</v>
      </c>
      <c r="S8" s="238">
        <v>68</v>
      </c>
      <c r="T8" s="239">
        <v>82</v>
      </c>
      <c r="U8" s="240">
        <v>82</v>
      </c>
      <c r="V8" s="241">
        <v>87</v>
      </c>
      <c r="W8" s="289">
        <v>78</v>
      </c>
      <c r="X8" s="251">
        <v>84</v>
      </c>
      <c r="Y8" s="321">
        <v>76</v>
      </c>
      <c r="Z8" s="321">
        <v>56</v>
      </c>
      <c r="AA8" s="321">
        <v>59</v>
      </c>
      <c r="AB8" s="284">
        <v>65</v>
      </c>
    </row>
    <row r="9" spans="1:28" ht="12">
      <c r="A9" s="3" t="s">
        <v>6</v>
      </c>
      <c r="B9" s="12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21"/>
      <c r="P9" s="41"/>
      <c r="Q9" s="41"/>
      <c r="R9" s="112"/>
      <c r="S9" s="112"/>
      <c r="T9" s="113"/>
      <c r="U9" s="129"/>
      <c r="V9" s="134"/>
      <c r="W9" s="290"/>
      <c r="X9" s="247"/>
      <c r="Y9" s="317"/>
      <c r="Z9" s="317"/>
      <c r="AA9" s="317"/>
      <c r="AB9" s="280"/>
    </row>
    <row r="10" spans="1:28" ht="12">
      <c r="A10" s="5" t="s">
        <v>4</v>
      </c>
      <c r="B10" s="122">
        <v>42</v>
      </c>
      <c r="C10" s="123">
        <v>40</v>
      </c>
      <c r="D10" s="123">
        <v>41</v>
      </c>
      <c r="E10" s="123">
        <v>46</v>
      </c>
      <c r="F10" s="123">
        <v>49</v>
      </c>
      <c r="G10" s="123">
        <v>53</v>
      </c>
      <c r="H10" s="123">
        <v>51</v>
      </c>
      <c r="I10" s="123">
        <v>44</v>
      </c>
      <c r="J10" s="123">
        <v>39</v>
      </c>
      <c r="K10" s="123">
        <v>68</v>
      </c>
      <c r="L10" s="123">
        <v>51</v>
      </c>
      <c r="M10" s="126">
        <v>29</v>
      </c>
      <c r="N10" s="126">
        <v>46</v>
      </c>
      <c r="O10" s="44">
        <v>41</v>
      </c>
      <c r="P10" s="44">
        <v>40</v>
      </c>
      <c r="Q10" s="44">
        <v>26</v>
      </c>
      <c r="R10" s="117">
        <v>42</v>
      </c>
      <c r="S10" s="117">
        <v>43</v>
      </c>
      <c r="T10" s="118">
        <v>48</v>
      </c>
      <c r="U10" s="130">
        <v>56</v>
      </c>
      <c r="V10" s="135">
        <v>50</v>
      </c>
      <c r="W10" s="288">
        <v>55</v>
      </c>
      <c r="X10" s="250">
        <v>52</v>
      </c>
      <c r="Y10" s="322">
        <v>72</v>
      </c>
      <c r="Z10" s="322">
        <v>72</v>
      </c>
      <c r="AA10" s="322">
        <v>77</v>
      </c>
      <c r="AB10" s="285">
        <v>79</v>
      </c>
    </row>
    <row r="11" spans="1:28" ht="12.75" thickBot="1">
      <c r="A11" s="10" t="s">
        <v>11</v>
      </c>
      <c r="B11" s="124">
        <v>8</v>
      </c>
      <c r="C11" s="115">
        <v>4</v>
      </c>
      <c r="D11" s="115">
        <v>5</v>
      </c>
      <c r="E11" s="115">
        <v>10</v>
      </c>
      <c r="F11" s="115">
        <v>9</v>
      </c>
      <c r="G11" s="115">
        <v>10</v>
      </c>
      <c r="H11" s="115">
        <v>10</v>
      </c>
      <c r="I11" s="115">
        <v>12</v>
      </c>
      <c r="J11" s="115">
        <v>9</v>
      </c>
      <c r="K11" s="115">
        <v>33</v>
      </c>
      <c r="L11" s="115">
        <v>20</v>
      </c>
      <c r="M11" s="119">
        <v>16</v>
      </c>
      <c r="N11" s="119">
        <v>20</v>
      </c>
      <c r="O11" s="43">
        <v>27</v>
      </c>
      <c r="P11" s="43">
        <v>23</v>
      </c>
      <c r="Q11" s="43">
        <v>14</v>
      </c>
      <c r="R11" s="212">
        <v>18</v>
      </c>
      <c r="S11" s="212">
        <v>25</v>
      </c>
      <c r="T11" s="213">
        <v>25</v>
      </c>
      <c r="U11" s="214">
        <v>31</v>
      </c>
      <c r="V11" s="215">
        <v>32</v>
      </c>
      <c r="W11" s="286">
        <v>30</v>
      </c>
      <c r="X11" s="248">
        <v>30</v>
      </c>
      <c r="Y11" s="318">
        <v>40</v>
      </c>
      <c r="Z11" s="318">
        <v>45</v>
      </c>
      <c r="AA11" s="318">
        <v>36</v>
      </c>
      <c r="AB11" s="281">
        <v>30</v>
      </c>
    </row>
    <row r="12" spans="1:28" ht="12">
      <c r="A12" s="3" t="s">
        <v>8</v>
      </c>
      <c r="B12" s="12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21"/>
      <c r="P12" s="41"/>
      <c r="Q12" s="41"/>
      <c r="R12" s="112"/>
      <c r="S12" s="112"/>
      <c r="T12" s="113"/>
      <c r="U12" s="129"/>
      <c r="V12" s="134"/>
      <c r="W12" s="290"/>
      <c r="X12" s="247"/>
      <c r="Y12" s="317"/>
      <c r="Z12" s="317"/>
      <c r="AA12" s="317"/>
      <c r="AB12" s="280"/>
    </row>
    <row r="13" spans="1:28" ht="12">
      <c r="A13" s="5" t="s">
        <v>4</v>
      </c>
      <c r="B13" s="125">
        <v>12</v>
      </c>
      <c r="C13" s="94">
        <v>14</v>
      </c>
      <c r="D13" s="94">
        <v>12</v>
      </c>
      <c r="E13" s="94">
        <v>18</v>
      </c>
      <c r="F13" s="94">
        <v>30</v>
      </c>
      <c r="G13" s="94">
        <v>24</v>
      </c>
      <c r="H13" s="94">
        <v>19</v>
      </c>
      <c r="I13" s="94">
        <v>19</v>
      </c>
      <c r="J13" s="94">
        <v>23</v>
      </c>
      <c r="K13" s="94">
        <v>24</v>
      </c>
      <c r="L13" s="94">
        <v>22</v>
      </c>
      <c r="M13" s="126">
        <v>16</v>
      </c>
      <c r="N13" s="126">
        <f>35</f>
        <v>35</v>
      </c>
      <c r="O13" s="44">
        <v>20</v>
      </c>
      <c r="P13" s="44">
        <v>15</v>
      </c>
      <c r="Q13" s="44">
        <v>21</v>
      </c>
      <c r="R13" s="117">
        <v>32</v>
      </c>
      <c r="S13" s="117">
        <v>24</v>
      </c>
      <c r="T13" s="118">
        <v>32</v>
      </c>
      <c r="U13" s="130">
        <v>37</v>
      </c>
      <c r="V13" s="135">
        <v>33</v>
      </c>
      <c r="W13" s="288">
        <v>30</v>
      </c>
      <c r="X13" s="250">
        <v>42</v>
      </c>
      <c r="Y13" s="322">
        <v>30</v>
      </c>
      <c r="Z13" s="322">
        <v>38</v>
      </c>
      <c r="AA13" s="322">
        <v>43</v>
      </c>
      <c r="AB13" s="285">
        <v>48</v>
      </c>
    </row>
    <row r="14" spans="1:28" ht="12.75" thickBot="1">
      <c r="A14" s="6" t="s">
        <v>11</v>
      </c>
      <c r="B14" s="127">
        <v>1</v>
      </c>
      <c r="C14" s="119">
        <v>1</v>
      </c>
      <c r="D14" s="119">
        <v>1</v>
      </c>
      <c r="E14" s="119">
        <v>4</v>
      </c>
      <c r="F14" s="119">
        <v>5</v>
      </c>
      <c r="G14" s="119">
        <v>3</v>
      </c>
      <c r="H14" s="119">
        <v>3</v>
      </c>
      <c r="I14" s="119">
        <v>7</v>
      </c>
      <c r="J14" s="119">
        <v>7</v>
      </c>
      <c r="K14" s="119">
        <v>10</v>
      </c>
      <c r="L14" s="119">
        <v>4</v>
      </c>
      <c r="M14" s="119">
        <v>4</v>
      </c>
      <c r="N14" s="119">
        <v>17</v>
      </c>
      <c r="O14" s="43">
        <v>12</v>
      </c>
      <c r="P14" s="43">
        <v>6</v>
      </c>
      <c r="Q14" s="43">
        <v>3</v>
      </c>
      <c r="R14" s="212">
        <v>13</v>
      </c>
      <c r="S14" s="212">
        <v>10</v>
      </c>
      <c r="T14" s="213">
        <v>9</v>
      </c>
      <c r="U14" s="214">
        <v>16</v>
      </c>
      <c r="V14" s="215">
        <v>18</v>
      </c>
      <c r="W14" s="286">
        <v>13</v>
      </c>
      <c r="X14" s="248">
        <v>22</v>
      </c>
      <c r="Y14" s="318">
        <v>14</v>
      </c>
      <c r="Z14" s="318">
        <v>15</v>
      </c>
      <c r="AA14" s="318">
        <v>14</v>
      </c>
      <c r="AB14" s="281">
        <v>13</v>
      </c>
    </row>
    <row r="15" spans="1:28" ht="12">
      <c r="A15" s="246" t="s">
        <v>32</v>
      </c>
      <c r="B15" s="243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1"/>
      <c r="P15" s="201"/>
      <c r="Q15" s="201"/>
      <c r="R15" s="216"/>
      <c r="S15" s="216"/>
      <c r="T15" s="217"/>
      <c r="U15" s="218"/>
      <c r="V15" s="219"/>
      <c r="W15" s="291"/>
      <c r="X15" s="252"/>
      <c r="Y15" s="317"/>
      <c r="Z15" s="317"/>
      <c r="AA15" s="317"/>
      <c r="AB15" s="280"/>
    </row>
    <row r="16" spans="1:28" ht="12">
      <c r="A16" s="6" t="s">
        <v>4</v>
      </c>
      <c r="B16" s="244" t="s">
        <v>2</v>
      </c>
      <c r="C16" s="39" t="s">
        <v>2</v>
      </c>
      <c r="D16" s="39" t="s">
        <v>2</v>
      </c>
      <c r="E16" s="39" t="s">
        <v>2</v>
      </c>
      <c r="F16" s="39" t="s">
        <v>2</v>
      </c>
      <c r="G16" s="39" t="s">
        <v>2</v>
      </c>
      <c r="H16" s="39" t="s">
        <v>2</v>
      </c>
      <c r="I16" s="39" t="s">
        <v>2</v>
      </c>
      <c r="J16" s="39" t="s">
        <v>2</v>
      </c>
      <c r="K16" s="39" t="s">
        <v>2</v>
      </c>
      <c r="L16" s="39" t="s">
        <v>2</v>
      </c>
      <c r="M16" s="39" t="s">
        <v>2</v>
      </c>
      <c r="N16" s="39" t="s">
        <v>2</v>
      </c>
      <c r="O16" s="39" t="s">
        <v>2</v>
      </c>
      <c r="P16" s="39" t="s">
        <v>2</v>
      </c>
      <c r="Q16" s="39" t="s">
        <v>2</v>
      </c>
      <c r="R16" s="39" t="s">
        <v>2</v>
      </c>
      <c r="S16" s="39" t="s">
        <v>2</v>
      </c>
      <c r="T16" s="118">
        <v>12</v>
      </c>
      <c r="U16" s="157">
        <v>9</v>
      </c>
      <c r="V16" s="130">
        <v>10</v>
      </c>
      <c r="W16" s="226">
        <v>9</v>
      </c>
      <c r="X16" s="253">
        <v>9</v>
      </c>
      <c r="Y16" s="322">
        <v>16</v>
      </c>
      <c r="Z16" s="322">
        <v>10</v>
      </c>
      <c r="AA16" s="322">
        <v>13</v>
      </c>
      <c r="AB16" s="285">
        <v>17</v>
      </c>
    </row>
    <row r="17" spans="1:28" ht="12.75" thickBot="1">
      <c r="A17" s="10" t="s">
        <v>11</v>
      </c>
      <c r="B17" s="245" t="s">
        <v>2</v>
      </c>
      <c r="C17" s="119" t="s">
        <v>2</v>
      </c>
      <c r="D17" s="119" t="s">
        <v>2</v>
      </c>
      <c r="E17" s="119" t="s">
        <v>2</v>
      </c>
      <c r="F17" s="119" t="s">
        <v>2</v>
      </c>
      <c r="G17" s="119" t="s">
        <v>2</v>
      </c>
      <c r="H17" s="119" t="s">
        <v>2</v>
      </c>
      <c r="I17" s="119" t="s">
        <v>2</v>
      </c>
      <c r="J17" s="119" t="s">
        <v>2</v>
      </c>
      <c r="K17" s="119" t="s">
        <v>2</v>
      </c>
      <c r="L17" s="119" t="s">
        <v>2</v>
      </c>
      <c r="M17" s="119" t="s">
        <v>2</v>
      </c>
      <c r="N17" s="119" t="s">
        <v>2</v>
      </c>
      <c r="O17" s="119" t="s">
        <v>2</v>
      </c>
      <c r="P17" s="119" t="s">
        <v>2</v>
      </c>
      <c r="Q17" s="119" t="s">
        <v>2</v>
      </c>
      <c r="R17" s="119" t="s">
        <v>2</v>
      </c>
      <c r="S17" s="119" t="s">
        <v>2</v>
      </c>
      <c r="T17" s="220">
        <v>7</v>
      </c>
      <c r="U17" s="221">
        <v>8</v>
      </c>
      <c r="V17" s="222">
        <v>4</v>
      </c>
      <c r="W17" s="292">
        <v>4</v>
      </c>
      <c r="X17" s="254">
        <v>6</v>
      </c>
      <c r="Y17" s="318">
        <v>8</v>
      </c>
      <c r="Z17" s="318">
        <v>5</v>
      </c>
      <c r="AA17" s="318">
        <v>8</v>
      </c>
      <c r="AB17" s="281">
        <v>8</v>
      </c>
    </row>
    <row r="18" spans="1:28" ht="12" customHeight="1">
      <c r="A18" s="242" t="s">
        <v>34</v>
      </c>
      <c r="B18" s="12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41"/>
      <c r="P18" s="41"/>
      <c r="Q18" s="41"/>
      <c r="R18" s="112"/>
      <c r="S18" s="112"/>
      <c r="T18" s="113"/>
      <c r="U18" s="129"/>
      <c r="V18" s="134"/>
      <c r="W18" s="290"/>
      <c r="X18" s="247"/>
      <c r="Y18" s="317"/>
      <c r="Z18" s="317"/>
      <c r="AA18" s="317"/>
      <c r="AB18" s="280"/>
    </row>
    <row r="19" spans="1:28" ht="12">
      <c r="A19" s="7" t="s">
        <v>4</v>
      </c>
      <c r="B19" s="125">
        <v>492</v>
      </c>
      <c r="C19" s="94">
        <v>483</v>
      </c>
      <c r="D19" s="94">
        <v>494</v>
      </c>
      <c r="E19" s="94">
        <v>504</v>
      </c>
      <c r="F19" s="94">
        <v>544</v>
      </c>
      <c r="G19" s="94">
        <v>500</v>
      </c>
      <c r="H19" s="94">
        <v>444</v>
      </c>
      <c r="I19" s="94">
        <v>421</v>
      </c>
      <c r="J19" s="94">
        <v>384</v>
      </c>
      <c r="K19" s="94">
        <v>431</v>
      </c>
      <c r="L19" s="94">
        <v>321</v>
      </c>
      <c r="M19" s="126">
        <v>241</v>
      </c>
      <c r="N19" s="126">
        <v>262</v>
      </c>
      <c r="O19" s="44">
        <v>244</v>
      </c>
      <c r="P19" s="44">
        <v>209</v>
      </c>
      <c r="Q19" s="44">
        <v>177</v>
      </c>
      <c r="R19" s="117">
        <v>212</v>
      </c>
      <c r="S19" s="117">
        <v>208</v>
      </c>
      <c r="T19" s="118">
        <v>226</v>
      </c>
      <c r="U19" s="130">
        <v>235</v>
      </c>
      <c r="V19" s="135">
        <v>255</v>
      </c>
      <c r="W19" s="288">
        <v>232</v>
      </c>
      <c r="X19" s="250">
        <v>240</v>
      </c>
      <c r="Y19" s="322">
        <v>258</v>
      </c>
      <c r="Z19" s="322">
        <v>249</v>
      </c>
      <c r="AA19" s="322">
        <v>263</v>
      </c>
      <c r="AB19" s="285">
        <v>269</v>
      </c>
    </row>
    <row r="20" spans="1:28" ht="12.75" thickBot="1">
      <c r="A20" s="8" t="s">
        <v>11</v>
      </c>
      <c r="B20" s="127">
        <v>71</v>
      </c>
      <c r="C20" s="119">
        <v>66</v>
      </c>
      <c r="D20" s="119">
        <v>66</v>
      </c>
      <c r="E20" s="119">
        <v>59</v>
      </c>
      <c r="F20" s="119">
        <v>68</v>
      </c>
      <c r="G20" s="119">
        <v>78</v>
      </c>
      <c r="H20" s="119">
        <v>76</v>
      </c>
      <c r="I20" s="119">
        <v>115</v>
      </c>
      <c r="J20" s="119">
        <v>120</v>
      </c>
      <c r="K20" s="119">
        <v>171</v>
      </c>
      <c r="L20" s="119">
        <v>97</v>
      </c>
      <c r="M20" s="119">
        <v>99</v>
      </c>
      <c r="N20" s="119">
        <v>128</v>
      </c>
      <c r="O20" s="43">
        <v>117</v>
      </c>
      <c r="P20" s="43">
        <v>87</v>
      </c>
      <c r="Q20" s="43">
        <v>83</v>
      </c>
      <c r="R20" s="212">
        <v>93</v>
      </c>
      <c r="S20" s="212">
        <v>88</v>
      </c>
      <c r="T20" s="213">
        <v>104</v>
      </c>
      <c r="U20" s="214">
        <v>107</v>
      </c>
      <c r="V20" s="215">
        <v>112</v>
      </c>
      <c r="W20" s="286">
        <v>103</v>
      </c>
      <c r="X20" s="248">
        <v>105</v>
      </c>
      <c r="Y20" s="318">
        <v>108</v>
      </c>
      <c r="Z20" s="318">
        <v>96</v>
      </c>
      <c r="AA20" s="318">
        <v>94</v>
      </c>
      <c r="AB20" s="281">
        <v>93</v>
      </c>
    </row>
    <row r="21" spans="1:28" ht="24">
      <c r="A21" s="3" t="s">
        <v>9</v>
      </c>
      <c r="B21" s="12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41"/>
      <c r="P21" s="41"/>
      <c r="Q21" s="41"/>
      <c r="R21" s="112"/>
      <c r="S21" s="112"/>
      <c r="T21" s="113"/>
      <c r="U21" s="129"/>
      <c r="V21" s="134"/>
      <c r="W21" s="290"/>
      <c r="X21" s="247"/>
      <c r="Y21" s="317"/>
      <c r="Z21" s="317"/>
      <c r="AA21" s="317"/>
      <c r="AB21" s="280"/>
    </row>
    <row r="22" spans="1:28" ht="12">
      <c r="A22" s="6" t="s">
        <v>4</v>
      </c>
      <c r="B22" s="125" t="s">
        <v>2</v>
      </c>
      <c r="C22" s="94" t="s">
        <v>2</v>
      </c>
      <c r="D22" s="94" t="s">
        <v>2</v>
      </c>
      <c r="E22" s="94" t="s">
        <v>2</v>
      </c>
      <c r="F22" s="94" t="s">
        <v>2</v>
      </c>
      <c r="G22" s="94" t="s">
        <v>2</v>
      </c>
      <c r="H22" s="94" t="s">
        <v>2</v>
      </c>
      <c r="I22" s="94" t="s">
        <v>2</v>
      </c>
      <c r="J22" s="94" t="s">
        <v>2</v>
      </c>
      <c r="K22" s="94" t="s">
        <v>2</v>
      </c>
      <c r="L22" s="94">
        <v>6</v>
      </c>
      <c r="M22" s="126">
        <v>2</v>
      </c>
      <c r="N22" s="126">
        <v>3</v>
      </c>
      <c r="O22" s="44">
        <v>2</v>
      </c>
      <c r="P22" s="44">
        <v>3</v>
      </c>
      <c r="Q22" s="44">
        <v>4</v>
      </c>
      <c r="R22" s="117">
        <v>6</v>
      </c>
      <c r="S22" s="117">
        <v>6</v>
      </c>
      <c r="T22" s="118">
        <v>2</v>
      </c>
      <c r="U22" s="130">
        <v>6</v>
      </c>
      <c r="V22" s="135">
        <v>7</v>
      </c>
      <c r="W22" s="288">
        <v>3</v>
      </c>
      <c r="X22" s="250">
        <v>9</v>
      </c>
      <c r="Y22" s="322">
        <v>8</v>
      </c>
      <c r="Z22" s="322">
        <v>4</v>
      </c>
      <c r="AA22" s="322">
        <v>8</v>
      </c>
      <c r="AB22" s="285">
        <v>7</v>
      </c>
    </row>
    <row r="23" spans="1:28" ht="12.75" thickBot="1">
      <c r="A23" s="8" t="s">
        <v>11</v>
      </c>
      <c r="B23" s="127" t="s">
        <v>2</v>
      </c>
      <c r="C23" s="119" t="s">
        <v>2</v>
      </c>
      <c r="D23" s="119" t="s">
        <v>2</v>
      </c>
      <c r="E23" s="119" t="s">
        <v>2</v>
      </c>
      <c r="F23" s="119" t="s">
        <v>2</v>
      </c>
      <c r="G23" s="119" t="s">
        <v>2</v>
      </c>
      <c r="H23" s="119" t="s">
        <v>2</v>
      </c>
      <c r="I23" s="119" t="s">
        <v>2</v>
      </c>
      <c r="J23" s="119" t="s">
        <v>2</v>
      </c>
      <c r="K23" s="119" t="s">
        <v>2</v>
      </c>
      <c r="L23" s="119">
        <v>0</v>
      </c>
      <c r="M23" s="119">
        <v>2</v>
      </c>
      <c r="N23" s="119">
        <v>0</v>
      </c>
      <c r="O23" s="43">
        <v>1</v>
      </c>
      <c r="P23" s="43">
        <v>1</v>
      </c>
      <c r="Q23" s="43">
        <v>0</v>
      </c>
      <c r="R23" s="212">
        <v>2</v>
      </c>
      <c r="S23" s="212">
        <v>0</v>
      </c>
      <c r="T23" s="213">
        <v>0</v>
      </c>
      <c r="U23" s="214">
        <v>0</v>
      </c>
      <c r="V23" s="215">
        <v>2</v>
      </c>
      <c r="W23" s="286">
        <v>1</v>
      </c>
      <c r="X23" s="248">
        <v>5</v>
      </c>
      <c r="Y23" s="318">
        <v>2</v>
      </c>
      <c r="Z23" s="318">
        <v>0</v>
      </c>
      <c r="AA23" s="318">
        <v>0</v>
      </c>
      <c r="AB23" s="281">
        <v>1</v>
      </c>
    </row>
    <row r="24" spans="1:28" ht="12">
      <c r="A24" s="3" t="s">
        <v>10</v>
      </c>
      <c r="B24" s="12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41"/>
      <c r="P24" s="41"/>
      <c r="Q24" s="41"/>
      <c r="R24" s="112"/>
      <c r="S24" s="112"/>
      <c r="T24" s="113"/>
      <c r="U24" s="129"/>
      <c r="V24" s="134"/>
      <c r="W24" s="290"/>
      <c r="X24" s="247"/>
      <c r="Y24" s="317"/>
      <c r="Z24" s="317"/>
      <c r="AA24" s="317"/>
      <c r="AB24" s="280"/>
    </row>
    <row r="25" spans="1:28" ht="12">
      <c r="A25" s="5" t="s">
        <v>4</v>
      </c>
      <c r="B25" s="122" t="s">
        <v>2</v>
      </c>
      <c r="C25" s="123">
        <v>5</v>
      </c>
      <c r="D25" s="123">
        <v>6</v>
      </c>
      <c r="E25" s="123">
        <v>7</v>
      </c>
      <c r="F25" s="123">
        <v>9</v>
      </c>
      <c r="G25" s="123">
        <v>6</v>
      </c>
      <c r="H25" s="123">
        <v>12</v>
      </c>
      <c r="I25" s="123">
        <v>8</v>
      </c>
      <c r="J25" s="123">
        <v>10</v>
      </c>
      <c r="K25" s="123">
        <v>12</v>
      </c>
      <c r="L25" s="123">
        <v>6</v>
      </c>
      <c r="M25" s="126">
        <v>4</v>
      </c>
      <c r="N25" s="126">
        <v>10</v>
      </c>
      <c r="O25" s="44">
        <v>5</v>
      </c>
      <c r="P25" s="44">
        <v>2</v>
      </c>
      <c r="Q25" s="44">
        <v>2</v>
      </c>
      <c r="R25" s="117">
        <v>7</v>
      </c>
      <c r="S25" s="117">
        <v>9</v>
      </c>
      <c r="T25" s="118">
        <v>9</v>
      </c>
      <c r="U25" s="130">
        <v>13</v>
      </c>
      <c r="V25" s="135">
        <v>10</v>
      </c>
      <c r="W25" s="288">
        <v>5</v>
      </c>
      <c r="X25" s="250">
        <v>9</v>
      </c>
      <c r="Y25" s="322">
        <v>15</v>
      </c>
      <c r="Z25" s="322">
        <v>21</v>
      </c>
      <c r="AA25" s="322">
        <v>8</v>
      </c>
      <c r="AB25" s="285">
        <v>7</v>
      </c>
    </row>
    <row r="26" spans="1:28" ht="12.75" thickBot="1">
      <c r="A26" s="10" t="s">
        <v>11</v>
      </c>
      <c r="B26" s="127" t="s">
        <v>2</v>
      </c>
      <c r="C26" s="115">
        <v>0</v>
      </c>
      <c r="D26" s="115">
        <v>2</v>
      </c>
      <c r="E26" s="115">
        <v>1</v>
      </c>
      <c r="F26" s="115">
        <v>1</v>
      </c>
      <c r="G26" s="115">
        <v>0</v>
      </c>
      <c r="H26" s="115">
        <v>1</v>
      </c>
      <c r="I26" s="115">
        <v>2</v>
      </c>
      <c r="J26" s="115">
        <v>1</v>
      </c>
      <c r="K26" s="115">
        <v>4</v>
      </c>
      <c r="L26" s="115">
        <v>1</v>
      </c>
      <c r="M26" s="119">
        <v>3</v>
      </c>
      <c r="N26" s="119">
        <v>1</v>
      </c>
      <c r="O26" s="43">
        <v>2</v>
      </c>
      <c r="P26" s="43">
        <v>0</v>
      </c>
      <c r="Q26" s="43">
        <v>1</v>
      </c>
      <c r="R26" s="212">
        <v>5</v>
      </c>
      <c r="S26" s="212">
        <v>5</v>
      </c>
      <c r="T26" s="213">
        <v>3</v>
      </c>
      <c r="U26" s="214">
        <v>6</v>
      </c>
      <c r="V26" s="215">
        <v>5</v>
      </c>
      <c r="W26" s="286">
        <v>4</v>
      </c>
      <c r="X26" s="248">
        <v>4</v>
      </c>
      <c r="Y26" s="318">
        <v>6</v>
      </c>
      <c r="Z26" s="318">
        <v>5</v>
      </c>
      <c r="AA26" s="318">
        <v>1</v>
      </c>
      <c r="AB26" s="281">
        <v>1</v>
      </c>
    </row>
    <row r="27" spans="1:27" ht="12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16"/>
      <c r="M27" s="2"/>
      <c r="N27" s="2"/>
      <c r="O27" s="17"/>
      <c r="P27" s="17"/>
      <c r="Q27" s="17"/>
      <c r="R27" s="24"/>
      <c r="S27" s="24"/>
      <c r="T27" s="24"/>
      <c r="U27" s="24"/>
      <c r="W27" s="293"/>
      <c r="X27" s="255"/>
      <c r="Y27" s="26"/>
      <c r="Z27" s="26"/>
      <c r="AA27" s="26"/>
    </row>
    <row r="28" spans="1:27" ht="12.75" thickBot="1">
      <c r="A28" s="66"/>
      <c r="B28" s="344" t="s">
        <v>23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6"/>
      <c r="O28" s="18"/>
      <c r="P28" s="18"/>
      <c r="Q28" s="18"/>
      <c r="R28" s="25"/>
      <c r="S28" s="25"/>
      <c r="T28" s="25"/>
      <c r="U28" s="25"/>
      <c r="W28" s="293"/>
      <c r="X28" s="255"/>
      <c r="Y28" s="26"/>
      <c r="Z28" s="26"/>
      <c r="AA28" s="26"/>
    </row>
    <row r="29" spans="1:28" ht="12.75" thickBot="1">
      <c r="A29" s="67"/>
      <c r="B29" s="19">
        <v>1995</v>
      </c>
      <c r="C29" s="77">
        <v>1996</v>
      </c>
      <c r="D29" s="77">
        <v>1997</v>
      </c>
      <c r="E29" s="77">
        <v>1998</v>
      </c>
      <c r="F29" s="77">
        <v>1999</v>
      </c>
      <c r="G29" s="77">
        <v>2000</v>
      </c>
      <c r="H29" s="77">
        <v>2001</v>
      </c>
      <c r="I29" s="77">
        <v>2002</v>
      </c>
      <c r="J29" s="77">
        <v>2003</v>
      </c>
      <c r="K29" s="77">
        <v>2006</v>
      </c>
      <c r="L29" s="78" t="s">
        <v>0</v>
      </c>
      <c r="M29" s="77" t="s">
        <v>1</v>
      </c>
      <c r="N29" s="77" t="s">
        <v>14</v>
      </c>
      <c r="O29" s="27" t="s">
        <v>16</v>
      </c>
      <c r="P29" s="27" t="s">
        <v>18</v>
      </c>
      <c r="Q29" s="29" t="s">
        <v>20</v>
      </c>
      <c r="R29" s="29" t="s">
        <v>21</v>
      </c>
      <c r="S29" s="29" t="s">
        <v>22</v>
      </c>
      <c r="T29" s="70" t="s">
        <v>24</v>
      </c>
      <c r="U29" s="70" t="s">
        <v>25</v>
      </c>
      <c r="V29" s="131">
        <f>V3</f>
        <v>2017</v>
      </c>
      <c r="W29" s="227">
        <v>2018</v>
      </c>
      <c r="X29" s="279">
        <v>2019</v>
      </c>
      <c r="Y29" s="316">
        <v>2020</v>
      </c>
      <c r="Z29" s="316">
        <v>2021</v>
      </c>
      <c r="AA29" s="316">
        <v>2022</v>
      </c>
      <c r="AB29" s="315">
        <v>2023</v>
      </c>
    </row>
    <row r="30" spans="1:28" ht="12.75" thickBot="1">
      <c r="A30" s="12" t="s">
        <v>12</v>
      </c>
      <c r="B30" s="106">
        <f aca="true" t="shared" si="0" ref="B30:T30">(B5/B4)*100</f>
        <v>14.43089430894309</v>
      </c>
      <c r="C30" s="28">
        <f t="shared" si="0"/>
        <v>13.524590163934427</v>
      </c>
      <c r="D30" s="28">
        <f t="shared" si="0"/>
        <v>13.600000000000001</v>
      </c>
      <c r="E30" s="28">
        <f t="shared" si="0"/>
        <v>11.741682974559687</v>
      </c>
      <c r="F30" s="28">
        <f t="shared" si="0"/>
        <v>12.47739602169982</v>
      </c>
      <c r="G30" s="28">
        <f t="shared" si="0"/>
        <v>15.41501976284585</v>
      </c>
      <c r="H30" s="28">
        <f t="shared" si="0"/>
        <v>16.885964912280702</v>
      </c>
      <c r="I30" s="28">
        <f t="shared" si="0"/>
        <v>26.340326340326342</v>
      </c>
      <c r="J30" s="28">
        <f t="shared" si="0"/>
        <v>30.710659898477154</v>
      </c>
      <c r="K30" s="28">
        <f t="shared" si="0"/>
        <v>39.503386004514674</v>
      </c>
      <c r="L30" s="28">
        <f t="shared" si="0"/>
        <v>29.429429429429426</v>
      </c>
      <c r="M30" s="28">
        <f t="shared" si="0"/>
        <v>42.10526315789473</v>
      </c>
      <c r="N30" s="28">
        <f t="shared" si="0"/>
        <v>46.909090909090914</v>
      </c>
      <c r="O30" s="28">
        <f t="shared" si="0"/>
        <v>47.808764940239044</v>
      </c>
      <c r="P30" s="28">
        <f t="shared" si="0"/>
        <v>41.1214953271028</v>
      </c>
      <c r="Q30" s="45">
        <f t="shared" si="0"/>
        <v>45.90163934426229</v>
      </c>
      <c r="R30" s="71">
        <f t="shared" si="0"/>
        <v>44.44444444444444</v>
      </c>
      <c r="S30" s="71">
        <f t="shared" si="0"/>
        <v>41.70403587443946</v>
      </c>
      <c r="T30" s="72">
        <f t="shared" si="0"/>
        <v>45.14767932489451</v>
      </c>
      <c r="U30" s="72">
        <f aca="true" t="shared" si="1" ref="U30:Z30">(U5/U4)*100</f>
        <v>44.48818897637795</v>
      </c>
      <c r="V30" s="136">
        <f t="shared" si="1"/>
        <v>43.75</v>
      </c>
      <c r="W30" s="295">
        <f t="shared" si="1"/>
        <v>45</v>
      </c>
      <c r="X30" s="257">
        <f t="shared" si="1"/>
        <v>44.18604651162791</v>
      </c>
      <c r="Y30" s="323">
        <f t="shared" si="1"/>
        <v>41.281138790035584</v>
      </c>
      <c r="Z30" s="323">
        <f t="shared" si="1"/>
        <v>36.86131386861314</v>
      </c>
      <c r="AA30" s="323">
        <f>(AA5/AA4)*100</f>
        <v>34.05017921146953</v>
      </c>
      <c r="AB30" s="148">
        <f>(AB5/AB4)*100</f>
        <v>33.56890459363957</v>
      </c>
    </row>
    <row r="31" spans="1:28" ht="12">
      <c r="A31" s="14" t="s">
        <v>5</v>
      </c>
      <c r="B31" s="189">
        <f>(B8/B7)*100</f>
        <v>14.000000000000002</v>
      </c>
      <c r="C31" s="30">
        <f aca="true" t="shared" si="2" ref="C31:Q31">(C8/C7)*100</f>
        <v>13.839285714285715</v>
      </c>
      <c r="D31" s="30">
        <f t="shared" si="2"/>
        <v>13.725490196078432</v>
      </c>
      <c r="E31" s="30">
        <f t="shared" si="2"/>
        <v>10.75268817204301</v>
      </c>
      <c r="F31" s="30">
        <f t="shared" si="2"/>
        <v>11.904761904761903</v>
      </c>
      <c r="G31" s="30">
        <f t="shared" si="2"/>
        <v>15.011037527593817</v>
      </c>
      <c r="H31" s="30">
        <f t="shared" si="2"/>
        <v>16.543209876543212</v>
      </c>
      <c r="I31" s="30">
        <f t="shared" si="2"/>
        <v>26.233766233766232</v>
      </c>
      <c r="J31" s="30">
        <f t="shared" si="2"/>
        <v>31.549295774647888</v>
      </c>
      <c r="K31" s="30">
        <f>(K8/K7)*100</f>
        <v>37.70053475935829</v>
      </c>
      <c r="L31" s="30">
        <f t="shared" si="2"/>
        <v>28.26086956521739</v>
      </c>
      <c r="M31" s="30">
        <f t="shared" si="2"/>
        <v>40.46511627906977</v>
      </c>
      <c r="N31" s="30">
        <f t="shared" si="2"/>
        <v>47.78761061946903</v>
      </c>
      <c r="O31" s="30">
        <f t="shared" si="2"/>
        <v>44.285714285714285</v>
      </c>
      <c r="P31" s="46">
        <f t="shared" si="2"/>
        <v>37.7906976744186</v>
      </c>
      <c r="Q31" s="46">
        <f t="shared" si="2"/>
        <v>45.16129032258064</v>
      </c>
      <c r="R31" s="51">
        <f aca="true" t="shared" si="3" ref="R31:W31">R8/R7*100</f>
        <v>44.80874316939891</v>
      </c>
      <c r="S31" s="51">
        <f t="shared" si="3"/>
        <v>37.77777777777778</v>
      </c>
      <c r="T31" s="192">
        <f t="shared" si="3"/>
        <v>43.386243386243386</v>
      </c>
      <c r="U31" s="193">
        <f t="shared" si="3"/>
        <v>41.41414141414141</v>
      </c>
      <c r="V31" s="193">
        <f t="shared" si="3"/>
        <v>39.189189189189186</v>
      </c>
      <c r="W31" s="296">
        <f t="shared" si="3"/>
        <v>41.935483870967744</v>
      </c>
      <c r="X31" s="258">
        <f>X8/X7*100</f>
        <v>40.77669902912621</v>
      </c>
      <c r="Y31" s="324">
        <f>Y8/Y7*100</f>
        <v>36.36363636363637</v>
      </c>
      <c r="Z31" s="324">
        <f>Z8/Z7*100</f>
        <v>27.722772277227726</v>
      </c>
      <c r="AA31" s="324">
        <f>AA8/AA7*100</f>
        <v>29.207920792079207</v>
      </c>
      <c r="AB31" s="197">
        <f>AB8/AB7*100</f>
        <v>31.862745098039213</v>
      </c>
    </row>
    <row r="32" spans="1:28" ht="12">
      <c r="A32" s="5" t="s">
        <v>6</v>
      </c>
      <c r="B32" s="173">
        <f>(B11/B10)*100</f>
        <v>19.047619047619047</v>
      </c>
      <c r="C32" s="31">
        <f aca="true" t="shared" si="4" ref="C32:Q32">(C11/C10)*100</f>
        <v>10</v>
      </c>
      <c r="D32" s="177">
        <f t="shared" si="4"/>
        <v>12.195121951219512</v>
      </c>
      <c r="E32" s="31">
        <f t="shared" si="4"/>
        <v>21.73913043478261</v>
      </c>
      <c r="F32" s="173">
        <f t="shared" si="4"/>
        <v>18.367346938775512</v>
      </c>
      <c r="G32" s="31">
        <f t="shared" si="4"/>
        <v>18.867924528301888</v>
      </c>
      <c r="H32" s="31">
        <f t="shared" si="4"/>
        <v>19.607843137254903</v>
      </c>
      <c r="I32" s="31">
        <f t="shared" si="4"/>
        <v>27.27272727272727</v>
      </c>
      <c r="J32" s="31">
        <f t="shared" si="4"/>
        <v>23.076923076923077</v>
      </c>
      <c r="K32" s="31">
        <f t="shared" si="4"/>
        <v>48.529411764705884</v>
      </c>
      <c r="L32" s="31">
        <f t="shared" si="4"/>
        <v>39.21568627450981</v>
      </c>
      <c r="M32" s="31">
        <f t="shared" si="4"/>
        <v>55.172413793103445</v>
      </c>
      <c r="N32" s="31">
        <f t="shared" si="4"/>
        <v>43.47826086956522</v>
      </c>
      <c r="O32" s="31">
        <f t="shared" si="4"/>
        <v>65.85365853658537</v>
      </c>
      <c r="P32" s="32">
        <f t="shared" si="4"/>
        <v>57.49999999999999</v>
      </c>
      <c r="Q32" s="32">
        <f t="shared" si="4"/>
        <v>53.84615384615385</v>
      </c>
      <c r="R32" s="53">
        <f aca="true" t="shared" si="5" ref="R32:Y32">R11/R10*100</f>
        <v>42.857142857142854</v>
      </c>
      <c r="S32" s="53">
        <f t="shared" si="5"/>
        <v>58.139534883720934</v>
      </c>
      <c r="T32" s="185">
        <f t="shared" si="5"/>
        <v>52.083333333333336</v>
      </c>
      <c r="U32" s="194">
        <f t="shared" si="5"/>
        <v>55.35714285714286</v>
      </c>
      <c r="V32" s="194">
        <f t="shared" si="5"/>
        <v>64</v>
      </c>
      <c r="W32" s="297">
        <f t="shared" si="5"/>
        <v>54.54545454545454</v>
      </c>
      <c r="X32" s="259">
        <f t="shared" si="5"/>
        <v>57.692307692307686</v>
      </c>
      <c r="Y32" s="325">
        <f t="shared" si="5"/>
        <v>55.55555555555556</v>
      </c>
      <c r="Z32" s="325">
        <f>Z11/Z10*100</f>
        <v>62.5</v>
      </c>
      <c r="AA32" s="325">
        <f>AA11/AA10*100</f>
        <v>46.75324675324675</v>
      </c>
      <c r="AB32" s="187">
        <f>AB11/AB10*100</f>
        <v>37.9746835443038</v>
      </c>
    </row>
    <row r="33" spans="1:29" ht="12">
      <c r="A33" s="5" t="s">
        <v>7</v>
      </c>
      <c r="B33" s="178">
        <f aca="true" t="shared" si="6" ref="B33:V33">(B5-B14)/(B4-B13)*100</f>
        <v>14.583333333333334</v>
      </c>
      <c r="C33" s="53">
        <f t="shared" si="6"/>
        <v>13.71308016877637</v>
      </c>
      <c r="D33" s="185">
        <f t="shared" si="6"/>
        <v>13.729508196721312</v>
      </c>
      <c r="E33" s="53">
        <f t="shared" si="6"/>
        <v>11.359026369168356</v>
      </c>
      <c r="F33" s="178">
        <f t="shared" si="6"/>
        <v>12.237093690248566</v>
      </c>
      <c r="G33" s="178">
        <f t="shared" si="6"/>
        <v>15.560165975103734</v>
      </c>
      <c r="H33" s="53">
        <f t="shared" si="6"/>
        <v>16.933638443935926</v>
      </c>
      <c r="I33" s="186">
        <f t="shared" si="6"/>
        <v>25.853658536585368</v>
      </c>
      <c r="J33" s="53">
        <f t="shared" si="6"/>
        <v>30.727762803234505</v>
      </c>
      <c r="K33" s="178">
        <f t="shared" si="6"/>
        <v>39.37947494033413</v>
      </c>
      <c r="L33" s="178">
        <f t="shared" si="6"/>
        <v>30.22508038585209</v>
      </c>
      <c r="M33" s="53">
        <f t="shared" si="6"/>
        <v>43.290043290043286</v>
      </c>
      <c r="N33" s="185">
        <f t="shared" si="6"/>
        <v>46.666666666666664</v>
      </c>
      <c r="O33" s="53">
        <f t="shared" si="6"/>
        <v>46.75324675324675</v>
      </c>
      <c r="P33" s="53">
        <f t="shared" si="6"/>
        <v>41.20603015075377</v>
      </c>
      <c r="Q33" s="178">
        <f t="shared" si="6"/>
        <v>50</v>
      </c>
      <c r="R33" s="178">
        <f t="shared" si="6"/>
        <v>45.07772020725388</v>
      </c>
      <c r="S33" s="53">
        <f t="shared" si="6"/>
        <v>41.70854271356784</v>
      </c>
      <c r="T33" s="185">
        <f t="shared" si="6"/>
        <v>47.80487804878049</v>
      </c>
      <c r="U33" s="194">
        <f>(U5-U14)/(U4-U13)*100</f>
        <v>44.70046082949309</v>
      </c>
      <c r="V33" s="196">
        <f t="shared" si="6"/>
        <v>42.25941422594142</v>
      </c>
      <c r="W33" s="297">
        <f>(W5-W14)/(W4-W13)*100</f>
        <v>45.23809523809524</v>
      </c>
      <c r="X33" s="259">
        <f>(X5-X14)/(X4-X13)*100</f>
        <v>42.592592592592595</v>
      </c>
      <c r="Y33" s="325">
        <f>(Y5-Y14)/(Y4-Y13)*100</f>
        <v>40.63745019920319</v>
      </c>
      <c r="Z33" s="325">
        <f>(Z5-Z14)/(Z4-Z13)*100</f>
        <v>36.440677966101696</v>
      </c>
      <c r="AA33" s="325">
        <f>(AA5-AA14)/(AA4-AA13)*100</f>
        <v>34.32203389830508</v>
      </c>
      <c r="AB33" s="187">
        <f>(AB5-AB14)/(AB4-AB13)*100</f>
        <v>34.8936170212766</v>
      </c>
      <c r="AC33" s="203"/>
    </row>
    <row r="34" spans="1:29" ht="12">
      <c r="A34" s="13" t="s">
        <v>8</v>
      </c>
      <c r="B34" s="168">
        <f aca="true" t="shared" si="7" ref="B34:Q34">(B14/B13)*100</f>
        <v>8.333333333333332</v>
      </c>
      <c r="C34" s="158">
        <f t="shared" si="7"/>
        <v>7.142857142857142</v>
      </c>
      <c r="D34" s="181">
        <f t="shared" si="7"/>
        <v>8.333333333333332</v>
      </c>
      <c r="E34" s="158">
        <f t="shared" si="7"/>
        <v>22.22222222222222</v>
      </c>
      <c r="F34" s="182">
        <f t="shared" si="7"/>
        <v>16.666666666666664</v>
      </c>
      <c r="G34" s="166">
        <f t="shared" si="7"/>
        <v>12.5</v>
      </c>
      <c r="H34" s="158">
        <f t="shared" si="7"/>
        <v>15.789473684210526</v>
      </c>
      <c r="I34" s="166">
        <f t="shared" si="7"/>
        <v>36.84210526315789</v>
      </c>
      <c r="J34" s="158">
        <f t="shared" si="7"/>
        <v>30.434782608695656</v>
      </c>
      <c r="K34" s="182">
        <f t="shared" si="7"/>
        <v>41.66666666666667</v>
      </c>
      <c r="L34" s="182">
        <f t="shared" si="7"/>
        <v>18.181818181818183</v>
      </c>
      <c r="M34" s="182">
        <f t="shared" si="7"/>
        <v>25</v>
      </c>
      <c r="N34" s="166">
        <f t="shared" si="7"/>
        <v>48.57142857142857</v>
      </c>
      <c r="O34" s="158">
        <f t="shared" si="7"/>
        <v>60</v>
      </c>
      <c r="P34" s="159">
        <f t="shared" si="7"/>
        <v>40</v>
      </c>
      <c r="Q34" s="183">
        <f t="shared" si="7"/>
        <v>14.285714285714285</v>
      </c>
      <c r="R34" s="184">
        <f aca="true" t="shared" si="8" ref="R34:Y34">R14/R13*100</f>
        <v>40.625</v>
      </c>
      <c r="S34" s="160">
        <f t="shared" si="8"/>
        <v>41.66666666666667</v>
      </c>
      <c r="T34" s="167">
        <f t="shared" si="8"/>
        <v>28.125</v>
      </c>
      <c r="U34" s="195">
        <f t="shared" si="8"/>
        <v>43.24324324324324</v>
      </c>
      <c r="V34" s="194">
        <f t="shared" si="8"/>
        <v>54.54545454545454</v>
      </c>
      <c r="W34" s="298">
        <f t="shared" si="8"/>
        <v>43.333333333333336</v>
      </c>
      <c r="X34" s="260">
        <f t="shared" si="8"/>
        <v>52.38095238095239</v>
      </c>
      <c r="Y34" s="326">
        <f t="shared" si="8"/>
        <v>46.666666666666664</v>
      </c>
      <c r="Z34" s="326">
        <f>Z14/Z13*100</f>
        <v>39.473684210526315</v>
      </c>
      <c r="AA34" s="326">
        <f>AA14/AA13*100</f>
        <v>32.55813953488372</v>
      </c>
      <c r="AB34" s="198">
        <f>AB14/AB13*100</f>
        <v>27.083333333333332</v>
      </c>
      <c r="AC34" s="203"/>
    </row>
    <row r="35" spans="1:29" ht="12.75" thickBot="1">
      <c r="A35" s="10" t="s">
        <v>32</v>
      </c>
      <c r="B35" s="127" t="s">
        <v>2</v>
      </c>
      <c r="C35" s="119" t="s">
        <v>2</v>
      </c>
      <c r="D35" s="119" t="s">
        <v>2</v>
      </c>
      <c r="E35" s="119" t="s">
        <v>2</v>
      </c>
      <c r="F35" s="119" t="s">
        <v>2</v>
      </c>
      <c r="G35" s="119" t="s">
        <v>2</v>
      </c>
      <c r="H35" s="119" t="s">
        <v>2</v>
      </c>
      <c r="I35" s="119" t="s">
        <v>2</v>
      </c>
      <c r="J35" s="119" t="s">
        <v>2</v>
      </c>
      <c r="K35" s="119" t="s">
        <v>2</v>
      </c>
      <c r="L35" s="119" t="s">
        <v>2</v>
      </c>
      <c r="M35" s="119" t="s">
        <v>2</v>
      </c>
      <c r="N35" s="119" t="s">
        <v>2</v>
      </c>
      <c r="O35" s="119" t="s">
        <v>2</v>
      </c>
      <c r="P35" s="119" t="s">
        <v>2</v>
      </c>
      <c r="Q35" s="119" t="s">
        <v>2</v>
      </c>
      <c r="R35" s="119" t="s">
        <v>2</v>
      </c>
      <c r="S35" s="119" t="s">
        <v>2</v>
      </c>
      <c r="T35" s="175">
        <f aca="true" t="shared" si="9" ref="T35:Y35">(T17/T16)*100</f>
        <v>58.333333333333336</v>
      </c>
      <c r="U35" s="202">
        <f t="shared" si="9"/>
        <v>88.88888888888889</v>
      </c>
      <c r="V35" s="202">
        <f t="shared" si="9"/>
        <v>40</v>
      </c>
      <c r="W35" s="299">
        <f t="shared" si="9"/>
        <v>44.44444444444444</v>
      </c>
      <c r="X35" s="261">
        <f t="shared" si="9"/>
        <v>66.66666666666666</v>
      </c>
      <c r="Y35" s="327">
        <f t="shared" si="9"/>
        <v>50</v>
      </c>
      <c r="Z35" s="327">
        <f>(Z17/Z16)*100</f>
        <v>50</v>
      </c>
      <c r="AA35" s="327">
        <f>(AA17/AA16)*100</f>
        <v>61.53846153846154</v>
      </c>
      <c r="AB35" s="211">
        <f>(AB17/AB16)*100</f>
        <v>47.05882352941176</v>
      </c>
      <c r="AC35" s="203"/>
    </row>
    <row r="36" spans="1:29" ht="12">
      <c r="A36" s="180" t="s">
        <v>33</v>
      </c>
      <c r="B36" s="107">
        <f aca="true" t="shared" si="10" ref="B36:Q36">(B20/B19)*100</f>
        <v>14.43089430894309</v>
      </c>
      <c r="C36" s="30">
        <f t="shared" si="10"/>
        <v>13.664596273291925</v>
      </c>
      <c r="D36" s="188">
        <f t="shared" si="10"/>
        <v>13.360323886639677</v>
      </c>
      <c r="E36" s="30">
        <f t="shared" si="10"/>
        <v>11.706349206349206</v>
      </c>
      <c r="F36" s="189">
        <f t="shared" si="10"/>
        <v>12.5</v>
      </c>
      <c r="G36" s="188">
        <f t="shared" si="10"/>
        <v>15.6</v>
      </c>
      <c r="H36" s="30">
        <f t="shared" si="10"/>
        <v>17.117117117117118</v>
      </c>
      <c r="I36" s="188">
        <f t="shared" si="10"/>
        <v>27.315914489311165</v>
      </c>
      <c r="J36" s="30">
        <f t="shared" si="10"/>
        <v>31.25</v>
      </c>
      <c r="K36" s="189">
        <f t="shared" si="10"/>
        <v>39.675174013921115</v>
      </c>
      <c r="L36" s="189">
        <f t="shared" si="10"/>
        <v>30.218068535825545</v>
      </c>
      <c r="M36" s="189">
        <f t="shared" si="10"/>
        <v>41.078838174273855</v>
      </c>
      <c r="N36" s="188">
        <f t="shared" si="10"/>
        <v>48.854961832061065</v>
      </c>
      <c r="O36" s="30">
        <f t="shared" si="10"/>
        <v>47.950819672131146</v>
      </c>
      <c r="P36" s="46">
        <f t="shared" si="10"/>
        <v>41.62679425837321</v>
      </c>
      <c r="Q36" s="190">
        <f t="shared" si="10"/>
        <v>46.89265536723164</v>
      </c>
      <c r="R36" s="191">
        <f aca="true" t="shared" si="11" ref="R36:Y36">R20/R19*100</f>
        <v>43.86792452830189</v>
      </c>
      <c r="S36" s="51">
        <f t="shared" si="11"/>
        <v>42.30769230769231</v>
      </c>
      <c r="T36" s="137">
        <f t="shared" si="11"/>
        <v>46.017699115044245</v>
      </c>
      <c r="U36" s="163">
        <f t="shared" si="11"/>
        <v>45.53191489361702</v>
      </c>
      <c r="V36" s="164">
        <f t="shared" si="11"/>
        <v>43.92156862745098</v>
      </c>
      <c r="W36" s="300">
        <f t="shared" si="11"/>
        <v>44.396551724137936</v>
      </c>
      <c r="X36" s="262">
        <f t="shared" si="11"/>
        <v>43.75</v>
      </c>
      <c r="Y36" s="328">
        <f t="shared" si="11"/>
        <v>41.86046511627907</v>
      </c>
      <c r="Z36" s="328">
        <f>Z20/Z19*100</f>
        <v>38.55421686746988</v>
      </c>
      <c r="AA36" s="328">
        <f>AA20/AA19*100</f>
        <v>35.741444866920155</v>
      </c>
      <c r="AB36" s="165">
        <f>AB20/AB19*100</f>
        <v>34.572490706319705</v>
      </c>
      <c r="AC36" s="203"/>
    </row>
    <row r="37" spans="1:29" ht="12">
      <c r="A37" s="13" t="s">
        <v>9</v>
      </c>
      <c r="B37" s="20" t="s">
        <v>2</v>
      </c>
      <c r="C37" s="105" t="s">
        <v>2</v>
      </c>
      <c r="D37" s="176" t="s">
        <v>2</v>
      </c>
      <c r="E37" s="105" t="s">
        <v>2</v>
      </c>
      <c r="F37" s="169" t="s">
        <v>2</v>
      </c>
      <c r="G37" s="176" t="s">
        <v>2</v>
      </c>
      <c r="H37" s="105" t="s">
        <v>2</v>
      </c>
      <c r="I37" s="176" t="s">
        <v>2</v>
      </c>
      <c r="J37" s="105" t="s">
        <v>2</v>
      </c>
      <c r="K37" s="169" t="s">
        <v>2</v>
      </c>
      <c r="L37" s="172">
        <f aca="true" t="shared" si="12" ref="L37:Y37">L23/L22*100</f>
        <v>0</v>
      </c>
      <c r="M37" s="172">
        <f t="shared" si="12"/>
        <v>100</v>
      </c>
      <c r="N37" s="179">
        <f t="shared" si="12"/>
        <v>0</v>
      </c>
      <c r="O37" s="48">
        <f t="shared" si="12"/>
        <v>50</v>
      </c>
      <c r="P37" s="48">
        <f t="shared" si="12"/>
        <v>33.33333333333333</v>
      </c>
      <c r="Q37" s="48">
        <f t="shared" si="12"/>
        <v>0</v>
      </c>
      <c r="R37" s="172">
        <f t="shared" si="12"/>
        <v>33.33333333333333</v>
      </c>
      <c r="S37" s="48">
        <f t="shared" si="12"/>
        <v>0</v>
      </c>
      <c r="T37" s="75">
        <f t="shared" si="12"/>
        <v>0</v>
      </c>
      <c r="U37" s="75">
        <f t="shared" si="12"/>
        <v>0</v>
      </c>
      <c r="V37" s="140">
        <f t="shared" si="12"/>
        <v>28.57142857142857</v>
      </c>
      <c r="W37" s="301">
        <f t="shared" si="12"/>
        <v>33.33333333333333</v>
      </c>
      <c r="X37" s="263">
        <f t="shared" si="12"/>
        <v>55.55555555555556</v>
      </c>
      <c r="Y37" s="329">
        <f t="shared" si="12"/>
        <v>25</v>
      </c>
      <c r="Z37" s="329">
        <f>Z23/Z22*100</f>
        <v>0</v>
      </c>
      <c r="AA37" s="329">
        <f>AA23/AA22*100</f>
        <v>0</v>
      </c>
      <c r="AB37" s="152">
        <f>AB23/AB22*100</f>
        <v>14.285714285714285</v>
      </c>
      <c r="AC37" s="203"/>
    </row>
    <row r="38" spans="1:29" ht="12.75" thickBot="1">
      <c r="A38" s="10" t="s">
        <v>10</v>
      </c>
      <c r="B38" s="21" t="s">
        <v>3</v>
      </c>
      <c r="C38" s="170">
        <f aca="true" t="shared" si="13" ref="C38:Q38">(C26/C25)*100</f>
        <v>0</v>
      </c>
      <c r="D38" s="33">
        <f t="shared" si="13"/>
        <v>33.33333333333333</v>
      </c>
      <c r="E38" s="33">
        <f t="shared" si="13"/>
        <v>14.285714285714285</v>
      </c>
      <c r="F38" s="33">
        <f t="shared" si="13"/>
        <v>11.11111111111111</v>
      </c>
      <c r="G38" s="33">
        <f t="shared" si="13"/>
        <v>0</v>
      </c>
      <c r="H38" s="33">
        <f t="shared" si="13"/>
        <v>8.333333333333332</v>
      </c>
      <c r="I38" s="33">
        <f t="shared" si="13"/>
        <v>25</v>
      </c>
      <c r="J38" s="33">
        <f t="shared" si="13"/>
        <v>10</v>
      </c>
      <c r="K38" s="33">
        <f t="shared" si="13"/>
        <v>33.33333333333333</v>
      </c>
      <c r="L38" s="174">
        <f t="shared" si="13"/>
        <v>16.666666666666664</v>
      </c>
      <c r="M38" s="33">
        <f t="shared" si="13"/>
        <v>75</v>
      </c>
      <c r="N38" s="171">
        <f t="shared" si="13"/>
        <v>10</v>
      </c>
      <c r="O38" s="33">
        <f t="shared" si="13"/>
        <v>40</v>
      </c>
      <c r="P38" s="33">
        <f t="shared" si="13"/>
        <v>0</v>
      </c>
      <c r="Q38" s="47">
        <f t="shared" si="13"/>
        <v>50</v>
      </c>
      <c r="R38" s="52">
        <f aca="true" t="shared" si="14" ref="R38:Y38">R26/R25*100</f>
        <v>71.42857142857143</v>
      </c>
      <c r="S38" s="52">
        <f t="shared" si="14"/>
        <v>55.55555555555556</v>
      </c>
      <c r="T38" s="74">
        <f t="shared" si="14"/>
        <v>33.33333333333333</v>
      </c>
      <c r="U38" s="74">
        <f t="shared" si="14"/>
        <v>46.15384615384615</v>
      </c>
      <c r="V38" s="139">
        <f t="shared" si="14"/>
        <v>50</v>
      </c>
      <c r="W38" s="302">
        <f t="shared" si="14"/>
        <v>80</v>
      </c>
      <c r="X38" s="264">
        <f t="shared" si="14"/>
        <v>44.44444444444444</v>
      </c>
      <c r="Y38" s="330">
        <f t="shared" si="14"/>
        <v>40</v>
      </c>
      <c r="Z38" s="330">
        <f>Z26/Z25*100</f>
        <v>23.809523809523807</v>
      </c>
      <c r="AA38" s="330">
        <f>AA26/AA25*100</f>
        <v>12.5</v>
      </c>
      <c r="AB38" s="151">
        <f>AB26/AB25*100</f>
        <v>14.285714285714285</v>
      </c>
      <c r="AC38" s="203"/>
    </row>
    <row r="39" spans="1:29" ht="12">
      <c r="A39" s="66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1"/>
      <c r="O39" s="57"/>
      <c r="P39" s="57"/>
      <c r="Q39" s="57"/>
      <c r="W39" s="303"/>
      <c r="X39" s="265"/>
      <c r="Y39" s="26"/>
      <c r="Z39" s="26"/>
      <c r="AA39" s="26"/>
      <c r="AC39" s="203"/>
    </row>
    <row r="40" spans="1:29" ht="12.75" thickBot="1">
      <c r="A40" s="66"/>
      <c r="B40" s="344" t="s">
        <v>17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6"/>
      <c r="O40" s="57"/>
      <c r="P40" s="57"/>
      <c r="Q40" s="57"/>
      <c r="W40" s="293"/>
      <c r="X40" s="255"/>
      <c r="Y40" s="26"/>
      <c r="Z40" s="26"/>
      <c r="AA40" s="26"/>
      <c r="AC40" s="203"/>
    </row>
    <row r="41" spans="1:29" ht="12.75" thickBot="1">
      <c r="A41" s="68"/>
      <c r="B41" s="19">
        <v>1995</v>
      </c>
      <c r="C41" s="77">
        <v>1996</v>
      </c>
      <c r="D41" s="77">
        <v>1997</v>
      </c>
      <c r="E41" s="77">
        <v>1998</v>
      </c>
      <c r="F41" s="77">
        <v>1999</v>
      </c>
      <c r="G41" s="77">
        <v>2000</v>
      </c>
      <c r="H41" s="77">
        <v>2001</v>
      </c>
      <c r="I41" s="77">
        <v>2002</v>
      </c>
      <c r="J41" s="77">
        <v>2003</v>
      </c>
      <c r="K41" s="77">
        <v>2006</v>
      </c>
      <c r="L41" s="78" t="s">
        <v>0</v>
      </c>
      <c r="M41" s="77" t="s">
        <v>1</v>
      </c>
      <c r="N41" s="79" t="s">
        <v>14</v>
      </c>
      <c r="O41" s="27" t="s">
        <v>16</v>
      </c>
      <c r="P41" s="27" t="s">
        <v>18</v>
      </c>
      <c r="Q41" s="29" t="s">
        <v>20</v>
      </c>
      <c r="R41" s="29" t="s">
        <v>21</v>
      </c>
      <c r="S41" s="29" t="s">
        <v>22</v>
      </c>
      <c r="T41" s="70" t="s">
        <v>24</v>
      </c>
      <c r="U41" s="131" t="s">
        <v>25</v>
      </c>
      <c r="V41" s="131">
        <f>V3</f>
        <v>2017</v>
      </c>
      <c r="W41" s="227">
        <v>2018</v>
      </c>
      <c r="X41" s="279">
        <v>2019</v>
      </c>
      <c r="Y41" s="316">
        <v>2020</v>
      </c>
      <c r="Z41" s="316">
        <v>2021</v>
      </c>
      <c r="AA41" s="316">
        <v>2022</v>
      </c>
      <c r="AB41" s="315">
        <v>2023</v>
      </c>
      <c r="AC41" s="203"/>
    </row>
    <row r="42" spans="1:29" ht="12.75" thickBot="1">
      <c r="A42" s="12" t="s">
        <v>4</v>
      </c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2"/>
      <c r="M42" s="81"/>
      <c r="N42" s="83"/>
      <c r="O42" s="27"/>
      <c r="P42" s="84"/>
      <c r="Q42" s="49"/>
      <c r="R42" s="49"/>
      <c r="S42" s="49"/>
      <c r="T42" s="85"/>
      <c r="U42" s="132"/>
      <c r="V42" s="131"/>
      <c r="W42" s="294"/>
      <c r="X42" s="256"/>
      <c r="Y42" s="26"/>
      <c r="Z42" s="26"/>
      <c r="AA42" s="26"/>
      <c r="AC42" s="203"/>
    </row>
    <row r="43" spans="1:29" ht="12">
      <c r="A43" s="14" t="s">
        <v>5</v>
      </c>
      <c r="B43" s="86">
        <f aca="true" t="shared" si="15" ref="B43:Q43">(B7/B4)*100</f>
        <v>91.46341463414635</v>
      </c>
      <c r="C43" s="34">
        <f t="shared" si="15"/>
        <v>91.80327868852459</v>
      </c>
      <c r="D43" s="34">
        <f t="shared" si="15"/>
        <v>91.8</v>
      </c>
      <c r="E43" s="34">
        <f t="shared" si="15"/>
        <v>90.99804305283757</v>
      </c>
      <c r="F43" s="34">
        <f t="shared" si="15"/>
        <v>91.13924050632912</v>
      </c>
      <c r="G43" s="34">
        <f t="shared" si="15"/>
        <v>89.52569169960475</v>
      </c>
      <c r="H43" s="34">
        <f t="shared" si="15"/>
        <v>88.81578947368422</v>
      </c>
      <c r="I43" s="34">
        <f t="shared" si="15"/>
        <v>89.74358974358975</v>
      </c>
      <c r="J43" s="34">
        <f t="shared" si="15"/>
        <v>90.1015228426396</v>
      </c>
      <c r="K43" s="34">
        <f t="shared" si="15"/>
        <v>84.42437923250564</v>
      </c>
      <c r="L43" s="34">
        <f t="shared" si="15"/>
        <v>82.88288288288288</v>
      </c>
      <c r="M43" s="34">
        <f t="shared" si="15"/>
        <v>87.04453441295547</v>
      </c>
      <c r="N43" s="34">
        <f t="shared" si="15"/>
        <v>82.18181818181817</v>
      </c>
      <c r="O43" s="34">
        <f t="shared" si="15"/>
        <v>83.66533864541833</v>
      </c>
      <c r="P43" s="34">
        <f t="shared" si="15"/>
        <v>80.37383177570094</v>
      </c>
      <c r="Q43" s="38">
        <f t="shared" si="15"/>
        <v>84.69945355191257</v>
      </c>
      <c r="R43" s="38">
        <f aca="true" t="shared" si="16" ref="R43:W43">R7/R4*100</f>
        <v>81.33333333333333</v>
      </c>
      <c r="S43" s="38">
        <f t="shared" si="16"/>
        <v>80.71748878923766</v>
      </c>
      <c r="T43" s="87">
        <f t="shared" si="16"/>
        <v>79.74683544303798</v>
      </c>
      <c r="U43" s="87">
        <f t="shared" si="16"/>
        <v>77.95275590551181</v>
      </c>
      <c r="V43" s="141">
        <f t="shared" si="16"/>
        <v>81.61764705882352</v>
      </c>
      <c r="W43" s="304">
        <f t="shared" si="16"/>
        <v>77.5</v>
      </c>
      <c r="X43" s="266">
        <f>X7/X4*100</f>
        <v>79.84496124031007</v>
      </c>
      <c r="Y43" s="331">
        <f>Y7/Y4*100</f>
        <v>74.37722419928826</v>
      </c>
      <c r="Z43" s="331">
        <f>Z7/Z4*100</f>
        <v>73.72262773722628</v>
      </c>
      <c r="AA43" s="331">
        <f>AA7/AA4*100</f>
        <v>72.40143369175627</v>
      </c>
      <c r="AB43" s="153">
        <f>AB7/AB4*100</f>
        <v>72.08480565371025</v>
      </c>
      <c r="AC43" s="203"/>
    </row>
    <row r="44" spans="1:28" ht="12.75" thickBot="1">
      <c r="A44" s="10" t="s">
        <v>6</v>
      </c>
      <c r="B44" s="88">
        <f aca="true" t="shared" si="17" ref="B44:Q44">(B10/B4)*100</f>
        <v>8.536585365853659</v>
      </c>
      <c r="C44" s="35">
        <f t="shared" si="17"/>
        <v>8.19672131147541</v>
      </c>
      <c r="D44" s="35">
        <f t="shared" si="17"/>
        <v>8.200000000000001</v>
      </c>
      <c r="E44" s="35">
        <f t="shared" si="17"/>
        <v>9.001956947162427</v>
      </c>
      <c r="F44" s="35">
        <f t="shared" si="17"/>
        <v>8.860759493670885</v>
      </c>
      <c r="G44" s="35">
        <f t="shared" si="17"/>
        <v>10.474308300395258</v>
      </c>
      <c r="H44" s="35">
        <f t="shared" si="17"/>
        <v>11.18421052631579</v>
      </c>
      <c r="I44" s="35">
        <f t="shared" si="17"/>
        <v>10.256410256410255</v>
      </c>
      <c r="J44" s="35">
        <f t="shared" si="17"/>
        <v>9.898477157360407</v>
      </c>
      <c r="K44" s="35">
        <f t="shared" si="17"/>
        <v>15.349887133182843</v>
      </c>
      <c r="L44" s="35">
        <f t="shared" si="17"/>
        <v>15.315315315315313</v>
      </c>
      <c r="M44" s="35">
        <f t="shared" si="17"/>
        <v>11.740890688259109</v>
      </c>
      <c r="N44" s="35">
        <f t="shared" si="17"/>
        <v>16.727272727272727</v>
      </c>
      <c r="O44" s="35">
        <f t="shared" si="17"/>
        <v>16.334661354581673</v>
      </c>
      <c r="P44" s="35">
        <f t="shared" si="17"/>
        <v>18.69158878504673</v>
      </c>
      <c r="Q44" s="50">
        <f t="shared" si="17"/>
        <v>14.207650273224044</v>
      </c>
      <c r="R44" s="50">
        <f aca="true" t="shared" si="18" ref="R44:Y44">R10/R4*100</f>
        <v>18.666666666666668</v>
      </c>
      <c r="S44" s="50">
        <f t="shared" si="18"/>
        <v>19.282511210762333</v>
      </c>
      <c r="T44" s="89">
        <f t="shared" si="18"/>
        <v>20.253164556962027</v>
      </c>
      <c r="U44" s="89">
        <f t="shared" si="18"/>
        <v>22.04724409448819</v>
      </c>
      <c r="V44" s="142">
        <f t="shared" si="18"/>
        <v>18.38235294117647</v>
      </c>
      <c r="W44" s="305">
        <f t="shared" si="18"/>
        <v>22.916666666666664</v>
      </c>
      <c r="X44" s="267">
        <f t="shared" si="18"/>
        <v>20.155038759689923</v>
      </c>
      <c r="Y44" s="332">
        <f t="shared" si="18"/>
        <v>25.622775800711743</v>
      </c>
      <c r="Z44" s="332">
        <f>Z10/Z4*100</f>
        <v>26.277372262773724</v>
      </c>
      <c r="AA44" s="332">
        <f>AA10/AA4*100</f>
        <v>27.598566308243726</v>
      </c>
      <c r="AB44" s="154">
        <f>AB10/AB4*100</f>
        <v>27.915194346289752</v>
      </c>
    </row>
    <row r="45" spans="1:28" ht="12">
      <c r="A45" s="14" t="s">
        <v>7</v>
      </c>
      <c r="B45" s="90">
        <f>100-B46</f>
        <v>97.5609756097561</v>
      </c>
      <c r="C45" s="36">
        <f aca="true" t="shared" si="19" ref="C45:L45">100-C46</f>
        <v>97.1311475409836</v>
      </c>
      <c r="D45" s="36">
        <f t="shared" si="19"/>
        <v>97.6</v>
      </c>
      <c r="E45" s="36">
        <f t="shared" si="19"/>
        <v>96.4774951076321</v>
      </c>
      <c r="F45" s="36">
        <f t="shared" si="19"/>
        <v>94.5750452079566</v>
      </c>
      <c r="G45" s="36">
        <f t="shared" si="19"/>
        <v>95.25691699604744</v>
      </c>
      <c r="H45" s="36">
        <f t="shared" si="19"/>
        <v>95.83333333333333</v>
      </c>
      <c r="I45" s="36">
        <f t="shared" si="19"/>
        <v>95.57109557109557</v>
      </c>
      <c r="J45" s="36">
        <f t="shared" si="19"/>
        <v>94.16243654822335</v>
      </c>
      <c r="K45" s="36">
        <f t="shared" si="19"/>
        <v>94.5823927765237</v>
      </c>
      <c r="L45" s="36">
        <f t="shared" si="19"/>
        <v>93.3933933933934</v>
      </c>
      <c r="M45" s="36">
        <f aca="true" t="shared" si="20" ref="M45:AB45">100-M46</f>
        <v>93.52226720647774</v>
      </c>
      <c r="N45" s="36">
        <f t="shared" si="20"/>
        <v>87.27272727272728</v>
      </c>
      <c r="O45" s="36">
        <f t="shared" si="20"/>
        <v>92.03187250996015</v>
      </c>
      <c r="P45" s="36">
        <f t="shared" si="20"/>
        <v>92.99065420560748</v>
      </c>
      <c r="Q45" s="51">
        <f t="shared" si="20"/>
        <v>88.52459016393442</v>
      </c>
      <c r="R45" s="51">
        <f t="shared" si="20"/>
        <v>85.77777777777777</v>
      </c>
      <c r="S45" s="51">
        <f t="shared" si="20"/>
        <v>89.23766816143498</v>
      </c>
      <c r="T45" s="192">
        <f t="shared" si="20"/>
        <v>86.49789029535864</v>
      </c>
      <c r="U45" s="193">
        <f t="shared" si="20"/>
        <v>85.43307086614173</v>
      </c>
      <c r="V45" s="137">
        <f t="shared" si="20"/>
        <v>87.86764705882354</v>
      </c>
      <c r="W45" s="306">
        <f t="shared" si="20"/>
        <v>87.5</v>
      </c>
      <c r="X45" s="268">
        <f t="shared" si="20"/>
        <v>83.72093023255815</v>
      </c>
      <c r="Y45" s="333">
        <f t="shared" si="20"/>
        <v>89.32384341637011</v>
      </c>
      <c r="Z45" s="333">
        <f t="shared" si="20"/>
        <v>86.13138686131387</v>
      </c>
      <c r="AA45" s="333">
        <f t="shared" si="20"/>
        <v>84.58781362007169</v>
      </c>
      <c r="AB45" s="149">
        <f t="shared" si="20"/>
        <v>83.03886925795052</v>
      </c>
    </row>
    <row r="46" spans="1:28" ht="12">
      <c r="A46" s="6" t="s">
        <v>8</v>
      </c>
      <c r="B46" s="92">
        <f>(B13/B4)*100</f>
        <v>2.4390243902439024</v>
      </c>
      <c r="C46" s="39">
        <f aca="true" t="shared" si="21" ref="C46:L46">(C13/C4)*100</f>
        <v>2.8688524590163933</v>
      </c>
      <c r="D46" s="39">
        <f t="shared" si="21"/>
        <v>2.4</v>
      </c>
      <c r="E46" s="39">
        <f t="shared" si="21"/>
        <v>3.522504892367906</v>
      </c>
      <c r="F46" s="39">
        <f t="shared" si="21"/>
        <v>5.424954792043399</v>
      </c>
      <c r="G46" s="39">
        <f t="shared" si="21"/>
        <v>4.743083003952568</v>
      </c>
      <c r="H46" s="39">
        <f t="shared" si="21"/>
        <v>4.166666666666666</v>
      </c>
      <c r="I46" s="39">
        <f t="shared" si="21"/>
        <v>4.428904428904429</v>
      </c>
      <c r="J46" s="39">
        <f t="shared" si="21"/>
        <v>5.83756345177665</v>
      </c>
      <c r="K46" s="39">
        <f>(K13/K4)*100</f>
        <v>5.417607223476298</v>
      </c>
      <c r="L46" s="39">
        <f t="shared" si="21"/>
        <v>6.606606606606606</v>
      </c>
      <c r="M46" s="39">
        <f>(M13/M4)*100</f>
        <v>6.477732793522267</v>
      </c>
      <c r="N46" s="39">
        <f>(N13/N4)*100</f>
        <v>12.727272727272727</v>
      </c>
      <c r="O46" s="39">
        <f>(O13/O4)*100</f>
        <v>7.968127490039841</v>
      </c>
      <c r="P46" s="39">
        <f>(P13/P4)*100</f>
        <v>7.009345794392523</v>
      </c>
      <c r="Q46" s="53">
        <f>(Q13/Q4)*100</f>
        <v>11.475409836065573</v>
      </c>
      <c r="R46" s="53">
        <f aca="true" t="shared" si="22" ref="R46:Y46">R13/R4*100</f>
        <v>14.222222222222221</v>
      </c>
      <c r="S46" s="53">
        <f t="shared" si="22"/>
        <v>10.762331838565023</v>
      </c>
      <c r="T46" s="186">
        <f t="shared" si="22"/>
        <v>13.502109704641349</v>
      </c>
      <c r="U46" s="194">
        <f t="shared" si="22"/>
        <v>14.566929133858267</v>
      </c>
      <c r="V46" s="194">
        <f t="shared" si="22"/>
        <v>12.132352941176471</v>
      </c>
      <c r="W46" s="307">
        <f t="shared" si="22"/>
        <v>12.5</v>
      </c>
      <c r="X46" s="269">
        <f t="shared" si="22"/>
        <v>16.27906976744186</v>
      </c>
      <c r="Y46" s="334">
        <f t="shared" si="22"/>
        <v>10.676156583629894</v>
      </c>
      <c r="Z46" s="334">
        <f>Z13/Z4*100</f>
        <v>13.86861313868613</v>
      </c>
      <c r="AA46" s="334">
        <f>AA13/AA4*100</f>
        <v>15.412186379928317</v>
      </c>
      <c r="AB46" s="162">
        <f>AB13/AB4*100</f>
        <v>16.96113074204947</v>
      </c>
    </row>
    <row r="47" spans="1:28" ht="12.75" thickBot="1">
      <c r="A47" s="8" t="s">
        <v>32</v>
      </c>
      <c r="B47" s="119" t="s">
        <v>2</v>
      </c>
      <c r="C47" s="119" t="s">
        <v>2</v>
      </c>
      <c r="D47" s="119" t="s">
        <v>2</v>
      </c>
      <c r="E47" s="119" t="s">
        <v>2</v>
      </c>
      <c r="F47" s="119" t="s">
        <v>2</v>
      </c>
      <c r="G47" s="119" t="s">
        <v>2</v>
      </c>
      <c r="H47" s="119" t="s">
        <v>2</v>
      </c>
      <c r="I47" s="119" t="s">
        <v>2</v>
      </c>
      <c r="J47" s="119" t="s">
        <v>2</v>
      </c>
      <c r="K47" s="119" t="s">
        <v>2</v>
      </c>
      <c r="L47" s="119" t="s">
        <v>2</v>
      </c>
      <c r="M47" s="119" t="s">
        <v>2</v>
      </c>
      <c r="N47" s="119" t="s">
        <v>2</v>
      </c>
      <c r="O47" s="119" t="s">
        <v>2</v>
      </c>
      <c r="P47" s="119" t="s">
        <v>2</v>
      </c>
      <c r="Q47" s="119" t="s">
        <v>2</v>
      </c>
      <c r="R47" s="119" t="s">
        <v>2</v>
      </c>
      <c r="S47" s="119" t="s">
        <v>2</v>
      </c>
      <c r="T47" s="204">
        <f aca="true" t="shared" si="23" ref="T47:Y47">(T16/T4)*100</f>
        <v>5.063291139240507</v>
      </c>
      <c r="U47" s="205">
        <f t="shared" si="23"/>
        <v>3.543307086614173</v>
      </c>
      <c r="V47" s="161">
        <f t="shared" si="23"/>
        <v>3.6764705882352944</v>
      </c>
      <c r="W47" s="308">
        <f t="shared" si="23"/>
        <v>3.75</v>
      </c>
      <c r="X47" s="270">
        <f t="shared" si="23"/>
        <v>3.488372093023256</v>
      </c>
      <c r="Y47" s="335">
        <f t="shared" si="23"/>
        <v>5.6939501779359425</v>
      </c>
      <c r="Z47" s="335">
        <f>(Z16/Z4)*100</f>
        <v>3.64963503649635</v>
      </c>
      <c r="AA47" s="335">
        <f>(AA16/AA4)*100</f>
        <v>4.659498207885305</v>
      </c>
      <c r="AB47" s="199">
        <f>(AB16/AB4)*100</f>
        <v>6.007067137809187</v>
      </c>
    </row>
    <row r="48" spans="1:28" ht="24">
      <c r="A48" s="56" t="s">
        <v>19</v>
      </c>
      <c r="B48" s="90">
        <f>(B19/B4)*100</f>
        <v>100</v>
      </c>
      <c r="C48" s="36">
        <f aca="true" t="shared" si="24" ref="C48:L48">(C19/C4)*100</f>
        <v>98.97540983606558</v>
      </c>
      <c r="D48" s="36">
        <f t="shared" si="24"/>
        <v>98.8</v>
      </c>
      <c r="E48" s="36">
        <f t="shared" si="24"/>
        <v>98.63013698630137</v>
      </c>
      <c r="F48" s="36">
        <f t="shared" si="24"/>
        <v>98.37251356238697</v>
      </c>
      <c r="G48" s="36">
        <f t="shared" si="24"/>
        <v>98.81422924901186</v>
      </c>
      <c r="H48" s="36">
        <f t="shared" si="24"/>
        <v>97.36842105263158</v>
      </c>
      <c r="I48" s="36">
        <f t="shared" si="24"/>
        <v>98.13519813519814</v>
      </c>
      <c r="J48" s="36">
        <f t="shared" si="24"/>
        <v>97.46192893401016</v>
      </c>
      <c r="K48" s="36">
        <f t="shared" si="24"/>
        <v>97.29119638826185</v>
      </c>
      <c r="L48" s="36">
        <f t="shared" si="24"/>
        <v>96.3963963963964</v>
      </c>
      <c r="M48" s="36">
        <f>(M19/M4)*100</f>
        <v>97.57085020242914</v>
      </c>
      <c r="N48" s="38">
        <f>(N19/N4)*100</f>
        <v>95.27272727272728</v>
      </c>
      <c r="O48" s="38">
        <f>(O19/O4)*100</f>
        <v>97.21115537848605</v>
      </c>
      <c r="P48" s="38">
        <f>(P19/P4)*100</f>
        <v>97.66355140186917</v>
      </c>
      <c r="Q48" s="38">
        <f>(Q19/Q4)*100</f>
        <v>96.72131147540983</v>
      </c>
      <c r="R48" s="38">
        <f aca="true" t="shared" si="25" ref="R48:Y48">R19/R4*100</f>
        <v>94.22222222222221</v>
      </c>
      <c r="S48" s="38">
        <f t="shared" si="25"/>
        <v>93.27354260089686</v>
      </c>
      <c r="T48" s="87">
        <f t="shared" si="25"/>
        <v>95.35864978902954</v>
      </c>
      <c r="U48" s="87">
        <f t="shared" si="25"/>
        <v>92.51968503937007</v>
      </c>
      <c r="V48" s="141">
        <f t="shared" si="25"/>
        <v>93.75</v>
      </c>
      <c r="W48" s="304">
        <f t="shared" si="25"/>
        <v>96.66666666666667</v>
      </c>
      <c r="X48" s="266">
        <f t="shared" si="25"/>
        <v>93.02325581395348</v>
      </c>
      <c r="Y48" s="331">
        <f t="shared" si="25"/>
        <v>91.81494661921708</v>
      </c>
      <c r="Z48" s="331">
        <f>Z19/Z4*100</f>
        <v>90.87591240875912</v>
      </c>
      <c r="AA48" s="331">
        <f>AA19/AA4*100</f>
        <v>94.26523297491039</v>
      </c>
      <c r="AB48" s="153">
        <f>AB19/AB4*100</f>
        <v>95.0530035335689</v>
      </c>
    </row>
    <row r="49" spans="1:28" ht="12">
      <c r="A49" s="13" t="s">
        <v>9</v>
      </c>
      <c r="B49" s="92" t="s">
        <v>2</v>
      </c>
      <c r="C49" s="39" t="s">
        <v>2</v>
      </c>
      <c r="D49" s="39" t="s">
        <v>2</v>
      </c>
      <c r="E49" s="39" t="s">
        <v>2</v>
      </c>
      <c r="F49" s="39" t="s">
        <v>2</v>
      </c>
      <c r="G49" s="39" t="s">
        <v>2</v>
      </c>
      <c r="H49" s="39" t="s">
        <v>2</v>
      </c>
      <c r="I49" s="39" t="s">
        <v>2</v>
      </c>
      <c r="J49" s="39" t="s">
        <v>2</v>
      </c>
      <c r="K49" s="39" t="s">
        <v>2</v>
      </c>
      <c r="L49" s="39">
        <f aca="true" t="shared" si="26" ref="L49:Q49">(L22/L4)*100</f>
        <v>1.8018018018018018</v>
      </c>
      <c r="M49" s="39">
        <f t="shared" si="26"/>
        <v>0.8097165991902834</v>
      </c>
      <c r="N49" s="39">
        <f t="shared" si="26"/>
        <v>1.090909090909091</v>
      </c>
      <c r="O49" s="39">
        <f t="shared" si="26"/>
        <v>0.796812749003984</v>
      </c>
      <c r="P49" s="39">
        <f t="shared" si="26"/>
        <v>1.4018691588785046</v>
      </c>
      <c r="Q49" s="53">
        <f t="shared" si="26"/>
        <v>2.185792349726776</v>
      </c>
      <c r="R49" s="53">
        <f aca="true" t="shared" si="27" ref="R49:Y49">R22/R4*100</f>
        <v>2.666666666666667</v>
      </c>
      <c r="S49" s="53">
        <f t="shared" si="27"/>
        <v>2.690582959641256</v>
      </c>
      <c r="T49" s="73">
        <f t="shared" si="27"/>
        <v>0.8438818565400843</v>
      </c>
      <c r="U49" s="73">
        <f t="shared" si="27"/>
        <v>2.3622047244094486</v>
      </c>
      <c r="V49" s="138">
        <f t="shared" si="27"/>
        <v>2.5735294117647056</v>
      </c>
      <c r="W49" s="309">
        <f t="shared" si="27"/>
        <v>1.25</v>
      </c>
      <c r="X49" s="271">
        <f t="shared" si="27"/>
        <v>3.488372093023256</v>
      </c>
      <c r="Y49" s="336">
        <f t="shared" si="27"/>
        <v>2.8469750889679712</v>
      </c>
      <c r="Z49" s="336">
        <f>Z22/Z4*100</f>
        <v>1.4598540145985401</v>
      </c>
      <c r="AA49" s="336">
        <f>AA22/AA4*100</f>
        <v>2.867383512544803</v>
      </c>
      <c r="AB49" s="150">
        <f>AB22/AB4*100</f>
        <v>2.4734982332155475</v>
      </c>
    </row>
    <row r="50" spans="1:28" ht="12.75" thickBot="1">
      <c r="A50" s="10" t="s">
        <v>10</v>
      </c>
      <c r="B50" s="91" t="s">
        <v>2</v>
      </c>
      <c r="C50" s="37">
        <f>(C25/C4)*100</f>
        <v>1.0245901639344261</v>
      </c>
      <c r="D50" s="37">
        <f aca="true" t="shared" si="28" ref="D50:L50">(D25/D4)*100</f>
        <v>1.2</v>
      </c>
      <c r="E50" s="37">
        <f t="shared" si="28"/>
        <v>1.36986301369863</v>
      </c>
      <c r="F50" s="37">
        <f t="shared" si="28"/>
        <v>1.62748643761302</v>
      </c>
      <c r="G50" s="37">
        <f t="shared" si="28"/>
        <v>1.185770750988142</v>
      </c>
      <c r="H50" s="37">
        <f t="shared" si="28"/>
        <v>2.631578947368421</v>
      </c>
      <c r="I50" s="37">
        <f t="shared" si="28"/>
        <v>1.8648018648018647</v>
      </c>
      <c r="J50" s="37">
        <f t="shared" si="28"/>
        <v>2.5380710659898478</v>
      </c>
      <c r="K50" s="37">
        <f t="shared" si="28"/>
        <v>2.708803611738149</v>
      </c>
      <c r="L50" s="37">
        <f t="shared" si="28"/>
        <v>1.8018018018018018</v>
      </c>
      <c r="M50" s="37">
        <f>(M25/M4)*100</f>
        <v>1.6194331983805668</v>
      </c>
      <c r="N50" s="37">
        <f>(N25/N4)*100</f>
        <v>3.6363636363636362</v>
      </c>
      <c r="O50" s="37">
        <f>(O25/O4)*100</f>
        <v>1.9920318725099602</v>
      </c>
      <c r="P50" s="37">
        <f>(P25/P4)*100</f>
        <v>0.9345794392523363</v>
      </c>
      <c r="Q50" s="52">
        <f>(Q25/Q4)*100</f>
        <v>1.092896174863388</v>
      </c>
      <c r="R50" s="52">
        <f aca="true" t="shared" si="29" ref="R50:Y50">R25/R4*100</f>
        <v>3.111111111111111</v>
      </c>
      <c r="S50" s="52">
        <f t="shared" si="29"/>
        <v>4.0358744394618835</v>
      </c>
      <c r="T50" s="74">
        <f t="shared" si="29"/>
        <v>3.79746835443038</v>
      </c>
      <c r="U50" s="74">
        <f t="shared" si="29"/>
        <v>5.118110236220472</v>
      </c>
      <c r="V50" s="139">
        <f t="shared" si="29"/>
        <v>3.6764705882352944</v>
      </c>
      <c r="W50" s="302">
        <f t="shared" si="29"/>
        <v>2.083333333333333</v>
      </c>
      <c r="X50" s="264">
        <f t="shared" si="29"/>
        <v>3.488372093023256</v>
      </c>
      <c r="Y50" s="330">
        <f t="shared" si="29"/>
        <v>5.338078291814947</v>
      </c>
      <c r="Z50" s="330">
        <f>Z25/Z4*100</f>
        <v>7.664233576642336</v>
      </c>
      <c r="AA50" s="330">
        <f>AA25/AA4*100</f>
        <v>2.867383512544803</v>
      </c>
      <c r="AB50" s="151">
        <f>AB25/AB4*100</f>
        <v>2.4734982332155475</v>
      </c>
    </row>
    <row r="51" spans="1:27" ht="12.75" thickBot="1">
      <c r="A51" s="4" t="s">
        <v>11</v>
      </c>
      <c r="B51" s="23"/>
      <c r="C51" s="93"/>
      <c r="D51" s="93"/>
      <c r="E51" s="93"/>
      <c r="F51" s="93"/>
      <c r="G51" s="93"/>
      <c r="H51" s="93"/>
      <c r="I51" s="93"/>
      <c r="J51" s="93"/>
      <c r="K51" s="93"/>
      <c r="L51" s="94"/>
      <c r="M51" s="93"/>
      <c r="N51" s="95"/>
      <c r="O51" s="96"/>
      <c r="P51" s="97"/>
      <c r="Q51" s="97"/>
      <c r="R51" s="98"/>
      <c r="S51" s="98"/>
      <c r="T51" s="99"/>
      <c r="U51" s="133"/>
      <c r="V51" s="143"/>
      <c r="W51" s="310"/>
      <c r="X51" s="272"/>
      <c r="Y51" s="26"/>
      <c r="Z51" s="26"/>
      <c r="AA51" s="26"/>
    </row>
    <row r="52" spans="1:28" ht="12">
      <c r="A52" s="14" t="s">
        <v>5</v>
      </c>
      <c r="B52" s="100">
        <f aca="true" t="shared" si="30" ref="B52:J52">B8/B5*100</f>
        <v>88.73239436619718</v>
      </c>
      <c r="C52" s="54">
        <f t="shared" si="30"/>
        <v>93.93939393939394</v>
      </c>
      <c r="D52" s="54">
        <f t="shared" si="30"/>
        <v>92.64705882352942</v>
      </c>
      <c r="E52" s="54">
        <f t="shared" si="30"/>
        <v>83.33333333333334</v>
      </c>
      <c r="F52" s="54">
        <f t="shared" si="30"/>
        <v>86.95652173913044</v>
      </c>
      <c r="G52" s="54">
        <f t="shared" si="30"/>
        <v>87.17948717948718</v>
      </c>
      <c r="H52" s="54">
        <f t="shared" si="30"/>
        <v>87.01298701298701</v>
      </c>
      <c r="I52" s="54">
        <f t="shared" si="30"/>
        <v>89.38053097345133</v>
      </c>
      <c r="J52" s="54">
        <f t="shared" si="30"/>
        <v>92.56198347107438</v>
      </c>
      <c r="K52" s="54">
        <f aca="true" t="shared" si="31" ref="K52:P52">K8/K5*100</f>
        <v>80.57142857142857</v>
      </c>
      <c r="L52" s="54">
        <f t="shared" si="31"/>
        <v>79.59183673469387</v>
      </c>
      <c r="M52" s="54">
        <f t="shared" si="31"/>
        <v>83.65384615384616</v>
      </c>
      <c r="N52" s="54">
        <f t="shared" si="31"/>
        <v>83.72093023255815</v>
      </c>
      <c r="O52" s="54">
        <f t="shared" si="31"/>
        <v>77.5</v>
      </c>
      <c r="P52" s="54">
        <f t="shared" si="31"/>
        <v>73.86363636363636</v>
      </c>
      <c r="Q52" s="54">
        <f aca="true" t="shared" si="32" ref="Q52:V52">Q8/Q5*100</f>
        <v>83.33333333333334</v>
      </c>
      <c r="R52" s="54">
        <f t="shared" si="32"/>
        <v>82</v>
      </c>
      <c r="S52" s="54">
        <f t="shared" si="32"/>
        <v>73.11827956989248</v>
      </c>
      <c r="T52" s="101">
        <f t="shared" si="32"/>
        <v>76.63551401869158</v>
      </c>
      <c r="U52" s="101">
        <f t="shared" si="32"/>
        <v>72.56637168141593</v>
      </c>
      <c r="V52" s="144">
        <f t="shared" si="32"/>
        <v>73.10924369747899</v>
      </c>
      <c r="W52" s="311">
        <f>W8/W5*100</f>
        <v>72.22222222222221</v>
      </c>
      <c r="X52" s="273">
        <f>X8/X5*100</f>
        <v>73.68421052631578</v>
      </c>
      <c r="Y52" s="337">
        <f>Y8/Y5*100</f>
        <v>65.51724137931035</v>
      </c>
      <c r="Z52" s="337">
        <f>Z8/Z5*100</f>
        <v>55.44554455445545</v>
      </c>
      <c r="AA52" s="337">
        <f>AA8/AA5*100</f>
        <v>62.10526315789474</v>
      </c>
      <c r="AB52" s="155">
        <f>AB8/AB5*100</f>
        <v>68.42105263157895</v>
      </c>
    </row>
    <row r="53" spans="1:28" ht="12.75" thickBot="1">
      <c r="A53" s="10" t="s">
        <v>6</v>
      </c>
      <c r="B53" s="102">
        <f aca="true" t="shared" si="33" ref="B53:V53">B11/B5*100</f>
        <v>11.267605633802818</v>
      </c>
      <c r="C53" s="55">
        <f t="shared" si="33"/>
        <v>6.0606060606060606</v>
      </c>
      <c r="D53" s="55">
        <f t="shared" si="33"/>
        <v>7.352941176470589</v>
      </c>
      <c r="E53" s="55">
        <f t="shared" si="33"/>
        <v>16.666666666666664</v>
      </c>
      <c r="F53" s="55">
        <f t="shared" si="33"/>
        <v>13.043478260869565</v>
      </c>
      <c r="G53" s="55">
        <f t="shared" si="33"/>
        <v>12.82051282051282</v>
      </c>
      <c r="H53" s="55">
        <f t="shared" si="33"/>
        <v>12.987012987012985</v>
      </c>
      <c r="I53" s="55">
        <f t="shared" si="33"/>
        <v>10.619469026548673</v>
      </c>
      <c r="J53" s="55">
        <f t="shared" si="33"/>
        <v>7.43801652892562</v>
      </c>
      <c r="K53" s="55">
        <f t="shared" si="33"/>
        <v>18.857142857142858</v>
      </c>
      <c r="L53" s="55">
        <f t="shared" si="33"/>
        <v>20.408163265306122</v>
      </c>
      <c r="M53" s="55">
        <f t="shared" si="33"/>
        <v>15.384615384615385</v>
      </c>
      <c r="N53" s="55">
        <f t="shared" si="33"/>
        <v>15.503875968992247</v>
      </c>
      <c r="O53" s="55">
        <f t="shared" si="33"/>
        <v>22.5</v>
      </c>
      <c r="P53" s="55">
        <f t="shared" si="33"/>
        <v>26.136363636363637</v>
      </c>
      <c r="Q53" s="55">
        <f t="shared" si="33"/>
        <v>16.666666666666664</v>
      </c>
      <c r="R53" s="55">
        <f t="shared" si="33"/>
        <v>18</v>
      </c>
      <c r="S53" s="55">
        <f t="shared" si="33"/>
        <v>26.881720430107524</v>
      </c>
      <c r="T53" s="103">
        <f t="shared" si="33"/>
        <v>23.364485981308412</v>
      </c>
      <c r="U53" s="103">
        <f>U11/U5*100</f>
        <v>27.43362831858407</v>
      </c>
      <c r="V53" s="145">
        <f t="shared" si="33"/>
        <v>26.89075630252101</v>
      </c>
      <c r="W53" s="312">
        <f>W11/W5*100</f>
        <v>27.77777777777778</v>
      </c>
      <c r="X53" s="274">
        <f>X11/X5*100</f>
        <v>26.31578947368421</v>
      </c>
      <c r="Y53" s="338">
        <f>Y11/Y5*100</f>
        <v>34.48275862068966</v>
      </c>
      <c r="Z53" s="338">
        <f>Z11/Z5*100</f>
        <v>44.554455445544555</v>
      </c>
      <c r="AA53" s="338">
        <f>AA11/AA5*100</f>
        <v>37.89473684210527</v>
      </c>
      <c r="AB53" s="156">
        <f>AB11/AB5*100</f>
        <v>31.57894736842105</v>
      </c>
    </row>
    <row r="54" spans="1:28" ht="12">
      <c r="A54" s="14" t="s">
        <v>7</v>
      </c>
      <c r="B54" s="100">
        <f aca="true" t="shared" si="34" ref="B54:V54">(B5-B14)/B5*100</f>
        <v>98.59154929577466</v>
      </c>
      <c r="C54" s="54">
        <f t="shared" si="34"/>
        <v>98.48484848484848</v>
      </c>
      <c r="D54" s="54">
        <f t="shared" si="34"/>
        <v>98.52941176470588</v>
      </c>
      <c r="E54" s="54">
        <f t="shared" si="34"/>
        <v>93.33333333333333</v>
      </c>
      <c r="F54" s="54">
        <f t="shared" si="34"/>
        <v>92.7536231884058</v>
      </c>
      <c r="G54" s="54">
        <f t="shared" si="34"/>
        <v>96.15384615384616</v>
      </c>
      <c r="H54" s="54">
        <f t="shared" si="34"/>
        <v>96.1038961038961</v>
      </c>
      <c r="I54" s="54">
        <f t="shared" si="34"/>
        <v>93.80530973451327</v>
      </c>
      <c r="J54" s="54">
        <f t="shared" si="34"/>
        <v>94.21487603305785</v>
      </c>
      <c r="K54" s="54">
        <f t="shared" si="34"/>
        <v>94.28571428571428</v>
      </c>
      <c r="L54" s="54">
        <f t="shared" si="34"/>
        <v>95.91836734693877</v>
      </c>
      <c r="M54" s="54">
        <f t="shared" si="34"/>
        <v>96.15384615384616</v>
      </c>
      <c r="N54" s="54">
        <f t="shared" si="34"/>
        <v>86.82170542635659</v>
      </c>
      <c r="O54" s="54">
        <f t="shared" si="34"/>
        <v>90</v>
      </c>
      <c r="P54" s="54">
        <f t="shared" si="34"/>
        <v>93.18181818181817</v>
      </c>
      <c r="Q54" s="54">
        <f t="shared" si="34"/>
        <v>96.42857142857143</v>
      </c>
      <c r="R54" s="54">
        <f t="shared" si="34"/>
        <v>87</v>
      </c>
      <c r="S54" s="54">
        <f t="shared" si="34"/>
        <v>89.24731182795699</v>
      </c>
      <c r="T54" s="101">
        <f t="shared" si="34"/>
        <v>91.58878504672897</v>
      </c>
      <c r="U54" s="101">
        <f>(U5-U14)/U5*100</f>
        <v>85.84070796460178</v>
      </c>
      <c r="V54" s="144">
        <f t="shared" si="34"/>
        <v>84.87394957983193</v>
      </c>
      <c r="W54" s="311">
        <f>(W5-W14)/W5*100</f>
        <v>87.96296296296296</v>
      </c>
      <c r="X54" s="273">
        <f>(X5-X14)/X5*100</f>
        <v>80.7017543859649</v>
      </c>
      <c r="Y54" s="337">
        <f>(Y5-Y14)/Y5*100</f>
        <v>87.93103448275862</v>
      </c>
      <c r="Z54" s="337">
        <f>(Z5-Z14)/Z5*100</f>
        <v>85.14851485148515</v>
      </c>
      <c r="AA54" s="337">
        <f>(AA5-AA14)/AA5*100</f>
        <v>85.26315789473684</v>
      </c>
      <c r="AB54" s="155">
        <f>(AB5-AB14)/AB5*100</f>
        <v>86.31578947368422</v>
      </c>
    </row>
    <row r="55" spans="1:28" ht="12">
      <c r="A55" s="13" t="s">
        <v>8</v>
      </c>
      <c r="B55" s="207">
        <f>B14/B5*100</f>
        <v>1.4084507042253522</v>
      </c>
      <c r="C55" s="208">
        <f aca="true" t="shared" si="35" ref="C55:P55">C14/C5*100</f>
        <v>1.5151515151515151</v>
      </c>
      <c r="D55" s="48">
        <f t="shared" si="35"/>
        <v>1.4705882352941175</v>
      </c>
      <c r="E55" s="48">
        <f>E14/E5*100</f>
        <v>6.666666666666667</v>
      </c>
      <c r="F55" s="48">
        <f t="shared" si="35"/>
        <v>7.246376811594203</v>
      </c>
      <c r="G55" s="48">
        <f>G14/G5*100</f>
        <v>3.8461538461538463</v>
      </c>
      <c r="H55" s="48">
        <f t="shared" si="35"/>
        <v>3.896103896103896</v>
      </c>
      <c r="I55" s="48">
        <f>I14/I5*100</f>
        <v>6.1946902654867255</v>
      </c>
      <c r="J55" s="48">
        <f t="shared" si="35"/>
        <v>5.785123966942149</v>
      </c>
      <c r="K55" s="48">
        <f>K14/K5*100</f>
        <v>5.714285714285714</v>
      </c>
      <c r="L55" s="48">
        <f t="shared" si="35"/>
        <v>4.081632653061225</v>
      </c>
      <c r="M55" s="48">
        <f>M14/M5*100</f>
        <v>3.8461538461538463</v>
      </c>
      <c r="N55" s="48">
        <f t="shared" si="35"/>
        <v>13.178294573643413</v>
      </c>
      <c r="O55" s="48">
        <f>O14/O5*100</f>
        <v>10</v>
      </c>
      <c r="P55" s="48">
        <f t="shared" si="35"/>
        <v>6.8181818181818175</v>
      </c>
      <c r="Q55" s="48">
        <f aca="true" t="shared" si="36" ref="Q55:V55">Q14/Q5*100</f>
        <v>3.571428571428571</v>
      </c>
      <c r="R55" s="48">
        <f t="shared" si="36"/>
        <v>13</v>
      </c>
      <c r="S55" s="48">
        <f t="shared" si="36"/>
        <v>10.75268817204301</v>
      </c>
      <c r="T55" s="75">
        <f t="shared" si="36"/>
        <v>8.411214953271028</v>
      </c>
      <c r="U55" s="209">
        <f t="shared" si="36"/>
        <v>14.15929203539823</v>
      </c>
      <c r="V55" s="209">
        <f t="shared" si="36"/>
        <v>15.126050420168067</v>
      </c>
      <c r="W55" s="313">
        <f>W14/W5*100</f>
        <v>12.037037037037036</v>
      </c>
      <c r="X55" s="275">
        <f>X14/X5*100</f>
        <v>19.298245614035086</v>
      </c>
      <c r="Y55" s="339">
        <f>Y14/Y5*100</f>
        <v>12.068965517241379</v>
      </c>
      <c r="Z55" s="339">
        <f>Z14/Z5*100</f>
        <v>14.85148514851485</v>
      </c>
      <c r="AA55" s="339">
        <f>AA14/AA5*100</f>
        <v>14.736842105263156</v>
      </c>
      <c r="AB55" s="210">
        <f>AB14/AB5*100</f>
        <v>13.684210526315791</v>
      </c>
    </row>
    <row r="56" spans="1:28" ht="12.75" thickBot="1">
      <c r="A56" s="6" t="s">
        <v>32</v>
      </c>
      <c r="B56" s="119" t="s">
        <v>2</v>
      </c>
      <c r="C56" s="119" t="s">
        <v>2</v>
      </c>
      <c r="D56" s="119" t="s">
        <v>2</v>
      </c>
      <c r="E56" s="119" t="s">
        <v>2</v>
      </c>
      <c r="F56" s="119" t="s">
        <v>2</v>
      </c>
      <c r="G56" s="119" t="s">
        <v>2</v>
      </c>
      <c r="H56" s="119" t="s">
        <v>2</v>
      </c>
      <c r="I56" s="119" t="s">
        <v>2</v>
      </c>
      <c r="J56" s="119" t="s">
        <v>2</v>
      </c>
      <c r="K56" s="119" t="s">
        <v>2</v>
      </c>
      <c r="L56" s="119" t="s">
        <v>2</v>
      </c>
      <c r="M56" s="119" t="s">
        <v>2</v>
      </c>
      <c r="N56" s="119" t="s">
        <v>2</v>
      </c>
      <c r="O56" s="119" t="s">
        <v>2</v>
      </c>
      <c r="P56" s="119" t="s">
        <v>2</v>
      </c>
      <c r="Q56" s="119" t="s">
        <v>2</v>
      </c>
      <c r="R56" s="119" t="s">
        <v>2</v>
      </c>
      <c r="S56" s="119" t="s">
        <v>2</v>
      </c>
      <c r="T56" s="99">
        <f aca="true" t="shared" si="37" ref="T56:Y56">T17/T4*100</f>
        <v>2.9535864978902953</v>
      </c>
      <c r="U56" s="99">
        <f t="shared" si="37"/>
        <v>3.149606299212598</v>
      </c>
      <c r="V56" s="133">
        <f t="shared" si="37"/>
        <v>1.4705882352941175</v>
      </c>
      <c r="W56" s="314">
        <f t="shared" si="37"/>
        <v>1.6666666666666667</v>
      </c>
      <c r="X56" s="276">
        <f t="shared" si="37"/>
        <v>2.3255813953488373</v>
      </c>
      <c r="Y56" s="340">
        <f t="shared" si="37"/>
        <v>2.8469750889679712</v>
      </c>
      <c r="Z56" s="340">
        <f>Z17/Z4*100</f>
        <v>1.824817518248175</v>
      </c>
      <c r="AA56" s="340">
        <f>AA17/AA4*100</f>
        <v>2.867383512544803</v>
      </c>
      <c r="AB56" s="206">
        <f>AB17/AB4*100</f>
        <v>2.8268551236749118</v>
      </c>
    </row>
    <row r="57" spans="1:28" ht="12">
      <c r="A57" s="56" t="s">
        <v>33</v>
      </c>
      <c r="B57" s="100">
        <f aca="true" t="shared" si="38" ref="B57:H57">B20/B5*100</f>
        <v>100</v>
      </c>
      <c r="C57" s="54">
        <f t="shared" si="38"/>
        <v>100</v>
      </c>
      <c r="D57" s="54">
        <f t="shared" si="38"/>
        <v>97.05882352941177</v>
      </c>
      <c r="E57" s="54">
        <f t="shared" si="38"/>
        <v>98.33333333333333</v>
      </c>
      <c r="F57" s="54">
        <f t="shared" si="38"/>
        <v>98.55072463768117</v>
      </c>
      <c r="G57" s="54">
        <f t="shared" si="38"/>
        <v>100</v>
      </c>
      <c r="H57" s="54">
        <f t="shared" si="38"/>
        <v>98.7012987012987</v>
      </c>
      <c r="I57" s="104">
        <v>98.2</v>
      </c>
      <c r="J57" s="54">
        <f aca="true" t="shared" si="39" ref="J57:V57">J20/J5*100</f>
        <v>99.17355371900827</v>
      </c>
      <c r="K57" s="54">
        <f t="shared" si="39"/>
        <v>97.71428571428571</v>
      </c>
      <c r="L57" s="54">
        <f t="shared" si="39"/>
        <v>98.9795918367347</v>
      </c>
      <c r="M57" s="54">
        <f t="shared" si="39"/>
        <v>95.1923076923077</v>
      </c>
      <c r="N57" s="54">
        <f t="shared" si="39"/>
        <v>99.2248062015504</v>
      </c>
      <c r="O57" s="54">
        <f t="shared" si="39"/>
        <v>97.5</v>
      </c>
      <c r="P57" s="54">
        <f t="shared" si="39"/>
        <v>98.86363636363636</v>
      </c>
      <c r="Q57" s="54">
        <f t="shared" si="39"/>
        <v>98.80952380952381</v>
      </c>
      <c r="R57" s="54">
        <f t="shared" si="39"/>
        <v>93</v>
      </c>
      <c r="S57" s="54">
        <f t="shared" si="39"/>
        <v>94.6236559139785</v>
      </c>
      <c r="T57" s="101">
        <f t="shared" si="39"/>
        <v>97.19626168224299</v>
      </c>
      <c r="U57" s="101">
        <f>U20/U5*100</f>
        <v>94.69026548672566</v>
      </c>
      <c r="V57" s="144">
        <f t="shared" si="39"/>
        <v>94.11764705882352</v>
      </c>
      <c r="W57" s="311">
        <f>W20/W5*100</f>
        <v>95.37037037037037</v>
      </c>
      <c r="X57" s="273">
        <f>X20/X5*100</f>
        <v>92.10526315789474</v>
      </c>
      <c r="Y57" s="337">
        <f>Y20/Y5*100</f>
        <v>93.10344827586206</v>
      </c>
      <c r="Z57" s="337">
        <f>Z20/Z5*100</f>
        <v>95.04950495049505</v>
      </c>
      <c r="AA57" s="337">
        <f>AA20/AA5*100</f>
        <v>98.94736842105263</v>
      </c>
      <c r="AB57" s="155">
        <f>AB20/AB5*100</f>
        <v>97.89473684210527</v>
      </c>
    </row>
    <row r="58" spans="1:28" ht="12">
      <c r="A58" s="13" t="s">
        <v>9</v>
      </c>
      <c r="B58" s="20" t="s">
        <v>2</v>
      </c>
      <c r="C58" s="105" t="s">
        <v>2</v>
      </c>
      <c r="D58" s="105" t="s">
        <v>2</v>
      </c>
      <c r="E58" s="105" t="s">
        <v>2</v>
      </c>
      <c r="F58" s="105" t="s">
        <v>2</v>
      </c>
      <c r="G58" s="105" t="s">
        <v>2</v>
      </c>
      <c r="H58" s="105" t="s">
        <v>2</v>
      </c>
      <c r="I58" s="105" t="s">
        <v>2</v>
      </c>
      <c r="J58" s="105" t="s">
        <v>2</v>
      </c>
      <c r="K58" s="105" t="s">
        <v>2</v>
      </c>
      <c r="L58" s="48">
        <f aca="true" t="shared" si="40" ref="L58:S58">L23/L$5*100</f>
        <v>0</v>
      </c>
      <c r="M58" s="48">
        <f t="shared" si="40"/>
        <v>1.9230769230769231</v>
      </c>
      <c r="N58" s="48">
        <f t="shared" si="40"/>
        <v>0</v>
      </c>
      <c r="O58" s="48">
        <f t="shared" si="40"/>
        <v>0.8333333333333334</v>
      </c>
      <c r="P58" s="48">
        <f t="shared" si="40"/>
        <v>1.1363636363636365</v>
      </c>
      <c r="Q58" s="48">
        <f t="shared" si="40"/>
        <v>0</v>
      </c>
      <c r="R58" s="48">
        <f t="shared" si="40"/>
        <v>2</v>
      </c>
      <c r="S58" s="48">
        <f t="shared" si="40"/>
        <v>0</v>
      </c>
      <c r="T58" s="75">
        <f aca="true" t="shared" si="41" ref="T58:Y58">T23/T5*100</f>
        <v>0</v>
      </c>
      <c r="U58" s="75">
        <f t="shared" si="41"/>
        <v>0</v>
      </c>
      <c r="V58" s="140">
        <f t="shared" si="41"/>
        <v>1.680672268907563</v>
      </c>
      <c r="W58" s="301">
        <f t="shared" si="41"/>
        <v>0.9259259259259258</v>
      </c>
      <c r="X58" s="263">
        <f t="shared" si="41"/>
        <v>4.385964912280701</v>
      </c>
      <c r="Y58" s="329">
        <f t="shared" si="41"/>
        <v>1.7241379310344827</v>
      </c>
      <c r="Z58" s="329">
        <f>Z23/Z5*100</f>
        <v>0</v>
      </c>
      <c r="AA58" s="329">
        <f>AA23/AA5*100</f>
        <v>0</v>
      </c>
      <c r="AB58" s="152">
        <f>AB23/AB5*100</f>
        <v>1.0526315789473684</v>
      </c>
    </row>
    <row r="59" spans="1:28" ht="12.75" thickBot="1">
      <c r="A59" s="10" t="s">
        <v>10</v>
      </c>
      <c r="B59" s="21" t="s">
        <v>2</v>
      </c>
      <c r="C59" s="55">
        <f aca="true" t="shared" si="42" ref="C59:V59">C26/C5*100</f>
        <v>0</v>
      </c>
      <c r="D59" s="55">
        <f t="shared" si="42"/>
        <v>2.941176470588235</v>
      </c>
      <c r="E59" s="55">
        <f t="shared" si="42"/>
        <v>1.6666666666666667</v>
      </c>
      <c r="F59" s="55">
        <f t="shared" si="42"/>
        <v>1.4492753623188406</v>
      </c>
      <c r="G59" s="55">
        <f t="shared" si="42"/>
        <v>0</v>
      </c>
      <c r="H59" s="55">
        <f t="shared" si="42"/>
        <v>1.2987012987012987</v>
      </c>
      <c r="I59" s="55">
        <f t="shared" si="42"/>
        <v>1.7699115044247788</v>
      </c>
      <c r="J59" s="55">
        <f t="shared" si="42"/>
        <v>0.8264462809917356</v>
      </c>
      <c r="K59" s="55">
        <f t="shared" si="42"/>
        <v>2.2857142857142856</v>
      </c>
      <c r="L59" s="55">
        <f t="shared" si="42"/>
        <v>1.0204081632653061</v>
      </c>
      <c r="M59" s="55">
        <f t="shared" si="42"/>
        <v>2.8846153846153846</v>
      </c>
      <c r="N59" s="55">
        <f t="shared" si="42"/>
        <v>0.7751937984496124</v>
      </c>
      <c r="O59" s="55">
        <f t="shared" si="42"/>
        <v>1.6666666666666667</v>
      </c>
      <c r="P59" s="55">
        <f t="shared" si="42"/>
        <v>0</v>
      </c>
      <c r="Q59" s="55">
        <f t="shared" si="42"/>
        <v>1.1904761904761905</v>
      </c>
      <c r="R59" s="55">
        <f t="shared" si="42"/>
        <v>5</v>
      </c>
      <c r="S59" s="55">
        <f t="shared" si="42"/>
        <v>5.376344086021505</v>
      </c>
      <c r="T59" s="103">
        <f t="shared" si="42"/>
        <v>2.803738317757009</v>
      </c>
      <c r="U59" s="103">
        <f>U26/U5*100</f>
        <v>5.3097345132743365</v>
      </c>
      <c r="V59" s="145">
        <f t="shared" si="42"/>
        <v>4.201680672268908</v>
      </c>
      <c r="W59" s="312">
        <f>W26/W5*100</f>
        <v>3.7037037037037033</v>
      </c>
      <c r="X59" s="274">
        <f>X26/X5*100</f>
        <v>3.508771929824561</v>
      </c>
      <c r="Y59" s="338">
        <f>Y26/Y5*100</f>
        <v>5.172413793103448</v>
      </c>
      <c r="Z59" s="338">
        <f>Z26/Z5*100</f>
        <v>4.9504950495049505</v>
      </c>
      <c r="AA59" s="338">
        <f>AA26/AA5*100</f>
        <v>1.0526315789473684</v>
      </c>
      <c r="AB59" s="156">
        <f>AB26/AB5*100</f>
        <v>1.0526315789473684</v>
      </c>
    </row>
    <row r="62" spans="1:21" ht="12">
      <c r="A62" s="15"/>
      <c r="B62" s="347" t="s">
        <v>29</v>
      </c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69"/>
      <c r="T62" s="69"/>
      <c r="U62" s="69"/>
    </row>
    <row r="63" spans="2:24" s="63" customFormat="1" ht="12"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76"/>
      <c r="T63" s="76"/>
      <c r="U63" s="76"/>
      <c r="W63" s="228"/>
      <c r="X63" s="147"/>
    </row>
    <row r="64" spans="2:24" s="63" customFormat="1" ht="12">
      <c r="B64" s="62" t="s">
        <v>30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76"/>
      <c r="T64" s="76"/>
      <c r="U64" s="76"/>
      <c r="W64" s="228"/>
      <c r="X64" s="147"/>
    </row>
    <row r="65" spans="2:18" ht="12">
      <c r="B65" s="341" t="s">
        <v>28</v>
      </c>
      <c r="C65" s="203"/>
      <c r="D65" s="203"/>
      <c r="E65" s="203"/>
      <c r="F65" s="203"/>
      <c r="G65" s="203"/>
      <c r="H65" s="203"/>
      <c r="I65" s="203"/>
      <c r="J65" s="203"/>
      <c r="K65" s="203"/>
      <c r="L65" s="342"/>
      <c r="M65" s="203"/>
      <c r="N65" s="343"/>
      <c r="O65" s="203"/>
      <c r="P65" s="203"/>
      <c r="Q65" s="203"/>
      <c r="R65" s="341"/>
    </row>
    <row r="66" spans="2:18" ht="12">
      <c r="B66" s="341" t="s">
        <v>31</v>
      </c>
      <c r="C66" s="203"/>
      <c r="D66" s="203"/>
      <c r="E66" s="203"/>
      <c r="F66" s="203"/>
      <c r="G66" s="203"/>
      <c r="H66" s="203"/>
      <c r="I66" s="203"/>
      <c r="J66" s="203"/>
      <c r="K66" s="203"/>
      <c r="L66" s="342"/>
      <c r="M66" s="203"/>
      <c r="N66" s="343"/>
      <c r="O66" s="203"/>
      <c r="P66" s="203"/>
      <c r="Q66" s="203"/>
      <c r="R66" s="341"/>
    </row>
    <row r="67" spans="2:18" ht="12">
      <c r="B67" s="203" t="s">
        <v>26</v>
      </c>
      <c r="C67" s="203"/>
      <c r="D67" s="203"/>
      <c r="E67" s="203"/>
      <c r="F67" s="203"/>
      <c r="G67" s="203"/>
      <c r="H67" s="203"/>
      <c r="I67" s="203"/>
      <c r="J67" s="203"/>
      <c r="K67" s="203"/>
      <c r="L67" s="342"/>
      <c r="M67" s="203"/>
      <c r="N67" s="343"/>
      <c r="O67" s="203"/>
      <c r="P67" s="203"/>
      <c r="Q67" s="203"/>
      <c r="R67" s="341"/>
    </row>
    <row r="68" spans="2:18" ht="12">
      <c r="B68" s="203" t="s">
        <v>27</v>
      </c>
      <c r="C68" s="203"/>
      <c r="D68" s="203"/>
      <c r="E68" s="203"/>
      <c r="F68" s="203"/>
      <c r="G68" s="203"/>
      <c r="H68" s="203"/>
      <c r="I68" s="203"/>
      <c r="J68" s="203"/>
      <c r="K68" s="203"/>
      <c r="L68" s="342"/>
      <c r="M68" s="203"/>
      <c r="N68" s="343"/>
      <c r="O68" s="203"/>
      <c r="P68" s="203"/>
      <c r="Q68" s="203"/>
      <c r="R68" s="341"/>
    </row>
    <row r="69" spans="2:18" ht="12">
      <c r="B69" s="203" t="s">
        <v>35</v>
      </c>
      <c r="C69" s="203"/>
      <c r="D69" s="203"/>
      <c r="E69" s="203"/>
      <c r="F69" s="203"/>
      <c r="G69" s="203"/>
      <c r="H69" s="203"/>
      <c r="I69" s="203"/>
      <c r="J69" s="203"/>
      <c r="K69" s="203"/>
      <c r="L69" s="342"/>
      <c r="M69" s="203"/>
      <c r="N69" s="343"/>
      <c r="O69" s="203"/>
      <c r="P69" s="203"/>
      <c r="Q69" s="203"/>
      <c r="R69" s="341"/>
    </row>
    <row r="70" spans="2:18" ht="12">
      <c r="B70" s="203" t="s">
        <v>36</v>
      </c>
      <c r="C70" s="203"/>
      <c r="D70" s="203"/>
      <c r="E70" s="203"/>
      <c r="F70" s="203"/>
      <c r="G70" s="203"/>
      <c r="H70" s="203"/>
      <c r="I70" s="203"/>
      <c r="J70" s="203"/>
      <c r="K70" s="203"/>
      <c r="L70" s="342"/>
      <c r="M70" s="203"/>
      <c r="N70" s="343"/>
      <c r="O70" s="203"/>
      <c r="P70" s="203"/>
      <c r="Q70" s="203"/>
      <c r="R70" s="341"/>
    </row>
    <row r="71" ht="12">
      <c r="B71" s="203" t="s">
        <v>37</v>
      </c>
    </row>
  </sheetData>
  <sheetProtection/>
  <mergeCells count="6">
    <mergeCell ref="B39:M39"/>
    <mergeCell ref="B2:N2"/>
    <mergeCell ref="B28:N28"/>
    <mergeCell ref="B40:N40"/>
    <mergeCell ref="B62:R62"/>
    <mergeCell ref="B63:R63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Walker</dc:creator>
  <cp:keywords/>
  <dc:description/>
  <cp:lastModifiedBy>Jacqueline Ozorio</cp:lastModifiedBy>
  <cp:lastPrinted>2019-03-05T11:04:47Z</cp:lastPrinted>
  <dcterms:created xsi:type="dcterms:W3CDTF">2010-02-10T15:14:33Z</dcterms:created>
  <dcterms:modified xsi:type="dcterms:W3CDTF">2023-11-23T12:35:22Z</dcterms:modified>
  <cp:category/>
  <cp:version/>
  <cp:contentType/>
  <cp:contentStatus/>
</cp:coreProperties>
</file>